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8580" activeTab="8"/>
  </bookViews>
  <sheets>
    <sheet name="Адм. доходов" sheetId="19" r:id="rId1"/>
    <sheet name="Админ.дефицита" sheetId="25" r:id="rId2"/>
    <sheet name="Объем доходов" sheetId="20" r:id="rId3"/>
    <sheet name="Ист.фин." sheetId="12" r:id="rId4"/>
    <sheet name="прил.№ 5" sheetId="21" r:id="rId5"/>
    <sheet name="прил.№ 6" sheetId="29" r:id="rId6"/>
    <sheet name="прил №7" sheetId="31" r:id="rId7"/>
    <sheet name="прил 8" sheetId="30" r:id="rId8"/>
    <sheet name="прил 9" sheetId="32" r:id="rId9"/>
  </sheets>
  <externalReferences>
    <externalReference r:id="rId10"/>
  </externalReferences>
  <definedNames>
    <definedName name="_xlnm.Print_Titles" localSheetId="3">Ист.фин.!$10:$10</definedName>
    <definedName name="_xlnm.Print_Titles" localSheetId="2">'Объем доходов'!$10:$10</definedName>
    <definedName name="_xlnm.Print_Area" localSheetId="1">Админ.дефицита!$A$1:$C$15</definedName>
    <definedName name="_xlnm.Print_Area" localSheetId="3">Ист.фин.!$A$1:$E$21</definedName>
    <definedName name="_xlnm.Print_Area" localSheetId="6">'прил №7'!$A$1:$F$41</definedName>
  </definedNames>
  <calcPr calcId="124519" iterateDelta="1E-4"/>
</workbook>
</file>

<file path=xl/calcChain.xml><?xml version="1.0" encoding="utf-8"?>
<calcChain xmlns="http://schemas.openxmlformats.org/spreadsheetml/2006/main">
  <c r="I61" i="29"/>
  <c r="I60" s="1"/>
  <c r="H61"/>
  <c r="G61"/>
  <c r="G60" s="1"/>
  <c r="H60"/>
  <c r="E22" i="31" l="1"/>
  <c r="C39" i="20"/>
  <c r="H57" i="29"/>
  <c r="I57"/>
  <c r="E21" i="31" l="1"/>
  <c r="F21"/>
  <c r="D43" i="20"/>
  <c r="E43"/>
  <c r="C43"/>
  <c r="E46" l="1"/>
  <c r="E39"/>
  <c r="E36"/>
  <c r="E33"/>
  <c r="E29"/>
  <c r="E27"/>
  <c r="E25"/>
  <c r="E24"/>
  <c r="E23" s="1"/>
  <c r="E21"/>
  <c r="E20" s="1"/>
  <c r="E18"/>
  <c r="E15"/>
  <c r="E13"/>
  <c r="D46"/>
  <c r="D39"/>
  <c r="D36"/>
  <c r="D33"/>
  <c r="D29"/>
  <c r="D27"/>
  <c r="D25"/>
  <c r="D24"/>
  <c r="D23" s="1"/>
  <c r="D21"/>
  <c r="D20"/>
  <c r="D18"/>
  <c r="D15"/>
  <c r="D13"/>
  <c r="C21"/>
  <c r="I77" i="29"/>
  <c r="I76" s="1"/>
  <c r="I75" s="1"/>
  <c r="I72"/>
  <c r="I71" s="1"/>
  <c r="I70" s="1"/>
  <c r="I64"/>
  <c r="I59" s="1"/>
  <c r="I55"/>
  <c r="I54" s="1"/>
  <c r="F25" i="21" s="1"/>
  <c r="I51" i="29"/>
  <c r="I50" s="1"/>
  <c r="F23" i="21" s="1"/>
  <c r="F22" s="1"/>
  <c r="I42" i="29"/>
  <c r="I41" s="1"/>
  <c r="I39"/>
  <c r="I38" s="1"/>
  <c r="I34"/>
  <c r="I33" s="1"/>
  <c r="I32" s="1"/>
  <c r="I30"/>
  <c r="I29" s="1"/>
  <c r="I28" s="1"/>
  <c r="F16" i="21" s="1"/>
  <c r="I26" i="29"/>
  <c r="F19" i="21" s="1"/>
  <c r="I18" i="29"/>
  <c r="I17" s="1"/>
  <c r="I16" s="1"/>
  <c r="I15" s="1"/>
  <c r="H77"/>
  <c r="H76" s="1"/>
  <c r="H75" s="1"/>
  <c r="F31" i="21" s="1"/>
  <c r="F30" s="1"/>
  <c r="H72" i="29"/>
  <c r="H71" s="1"/>
  <c r="H70" s="1"/>
  <c r="F29" i="21" s="1"/>
  <c r="F28" s="1"/>
  <c r="H64" i="29"/>
  <c r="H59" s="1"/>
  <c r="H55"/>
  <c r="H54" s="1"/>
  <c r="E25" i="21" s="1"/>
  <c r="H51" i="29"/>
  <c r="H50" s="1"/>
  <c r="H42"/>
  <c r="H41" s="1"/>
  <c r="H39"/>
  <c r="H38" s="1"/>
  <c r="H34"/>
  <c r="H33" s="1"/>
  <c r="H32" s="1"/>
  <c r="F18" i="21" s="1"/>
  <c r="H30" i="29"/>
  <c r="H29" s="1"/>
  <c r="H28" s="1"/>
  <c r="H26"/>
  <c r="H18"/>
  <c r="H17" s="1"/>
  <c r="H16" s="1"/>
  <c r="H15" s="1"/>
  <c r="E14" i="21" s="1"/>
  <c r="G73" i="29"/>
  <c r="G72" s="1"/>
  <c r="G71" s="1"/>
  <c r="G70" s="1"/>
  <c r="D29" i="21" s="1"/>
  <c r="D28" s="1"/>
  <c r="D31" i="31"/>
  <c r="D30" s="1"/>
  <c r="D26" s="1"/>
  <c r="G77" i="29"/>
  <c r="G76" s="1"/>
  <c r="G75" s="1"/>
  <c r="D31" i="21" s="1"/>
  <c r="D30" s="1"/>
  <c r="G57" i="29"/>
  <c r="D13" i="30"/>
  <c r="E13"/>
  <c r="F13"/>
  <c r="C13"/>
  <c r="D39" i="31"/>
  <c r="D36"/>
  <c r="D33"/>
  <c r="D32" s="1"/>
  <c r="D27"/>
  <c r="D22"/>
  <c r="D21" s="1"/>
  <c r="D19"/>
  <c r="D17"/>
  <c r="G47" i="29"/>
  <c r="G18"/>
  <c r="G17" s="1"/>
  <c r="G16" s="1"/>
  <c r="G15" s="1"/>
  <c r="G26"/>
  <c r="G30"/>
  <c r="G29" s="1"/>
  <c r="G28" s="1"/>
  <c r="D16" i="21" s="1"/>
  <c r="G34" i="29"/>
  <c r="G33" s="1"/>
  <c r="G32" s="1"/>
  <c r="D18" i="21" s="1"/>
  <c r="G39" i="29"/>
  <c r="G38" s="1"/>
  <c r="G42"/>
  <c r="G41" s="1"/>
  <c r="G51"/>
  <c r="G50" s="1"/>
  <c r="D23" i="21" s="1"/>
  <c r="D22" s="1"/>
  <c r="G64" i="29"/>
  <c r="G59" s="1"/>
  <c r="C18" i="20"/>
  <c r="C13"/>
  <c r="C33"/>
  <c r="C27"/>
  <c r="A23" i="21"/>
  <c r="A22"/>
  <c r="C36" i="20"/>
  <c r="C24"/>
  <c r="C23" s="1"/>
  <c r="C20" s="1"/>
  <c r="C46"/>
  <c r="C29"/>
  <c r="C25"/>
  <c r="D41" i="31" l="1"/>
  <c r="D16"/>
  <c r="D15" s="1"/>
  <c r="H47" i="29"/>
  <c r="H46" s="1"/>
  <c r="H45" s="1"/>
  <c r="H44" s="1"/>
  <c r="E21" i="21" s="1"/>
  <c r="E20" s="1"/>
  <c r="D12" i="20"/>
  <c r="E12"/>
  <c r="I22" i="29"/>
  <c r="I37"/>
  <c r="I36" s="1"/>
  <c r="H37"/>
  <c r="H36" s="1"/>
  <c r="E19" i="21" s="1"/>
  <c r="H67" i="29"/>
  <c r="H66" s="1"/>
  <c r="F27" i="21" s="1"/>
  <c r="I67" i="29"/>
  <c r="I66" s="1"/>
  <c r="E32" i="20"/>
  <c r="E31" s="1"/>
  <c r="D32"/>
  <c r="D31" s="1"/>
  <c r="I46" i="29"/>
  <c r="I45" s="1"/>
  <c r="I44" s="1"/>
  <c r="F21" i="21" s="1"/>
  <c r="F20" s="1"/>
  <c r="G46" i="29"/>
  <c r="G45" s="1"/>
  <c r="G44" s="1"/>
  <c r="D21" i="21" s="1"/>
  <c r="D20" s="1"/>
  <c r="D26"/>
  <c r="G67" i="29"/>
  <c r="G66" s="1"/>
  <c r="D27" i="21" s="1"/>
  <c r="G55" i="29"/>
  <c r="G54" s="1"/>
  <c r="G53" s="1"/>
  <c r="E31" i="21"/>
  <c r="E30" s="1"/>
  <c r="E27"/>
  <c r="E18"/>
  <c r="G22" i="29"/>
  <c r="E29" i="21"/>
  <c r="E28" s="1"/>
  <c r="E26"/>
  <c r="E23"/>
  <c r="E22" s="1"/>
  <c r="E16"/>
  <c r="H22" i="29"/>
  <c r="F26" i="21"/>
  <c r="F14"/>
  <c r="H53" i="29"/>
  <c r="C15" i="20"/>
  <c r="D14" i="21"/>
  <c r="D25"/>
  <c r="G37" i="29"/>
  <c r="G36" s="1"/>
  <c r="D19" i="21" s="1"/>
  <c r="C12" i="20"/>
  <c r="C32"/>
  <c r="C31" s="1"/>
  <c r="G20" i="29" l="1"/>
  <c r="D15" i="21" s="1"/>
  <c r="D13" s="1"/>
  <c r="G21" i="29"/>
  <c r="H20"/>
  <c r="H14" s="1"/>
  <c r="H79" s="1"/>
  <c r="H13" s="1"/>
  <c r="H21"/>
  <c r="I20"/>
  <c r="I21"/>
  <c r="I14"/>
  <c r="D24" i="21"/>
  <c r="F24"/>
  <c r="D49" i="20"/>
  <c r="D16" i="12" s="1"/>
  <c r="D15" s="1"/>
  <c r="D14" s="1"/>
  <c r="D13" s="1"/>
  <c r="E49" i="20"/>
  <c r="E16" i="12" s="1"/>
  <c r="E15" s="1"/>
  <c r="E14" s="1"/>
  <c r="E13" s="1"/>
  <c r="E24" i="21"/>
  <c r="I53" i="29"/>
  <c r="F15" i="21"/>
  <c r="F13" s="1"/>
  <c r="F32" s="1"/>
  <c r="E20" i="12" s="1"/>
  <c r="C49" i="20"/>
  <c r="C16" i="12" s="1"/>
  <c r="C15" s="1"/>
  <c r="C14" s="1"/>
  <c r="C13" s="1"/>
  <c r="G14" i="29" l="1"/>
  <c r="E15" i="21"/>
  <c r="E13" s="1"/>
  <c r="I79" i="29"/>
  <c r="I13" s="1"/>
  <c r="D32" i="21"/>
  <c r="C20" i="12" s="1"/>
  <c r="C19" s="1"/>
  <c r="G79" i="29"/>
  <c r="G13" s="1"/>
  <c r="E32" i="21"/>
  <c r="D20" i="12" s="1"/>
  <c r="D19" s="1"/>
  <c r="E19"/>
  <c r="E17"/>
  <c r="E12"/>
  <c r="E21" s="1"/>
  <c r="E18"/>
  <c r="C17" l="1"/>
  <c r="D18"/>
  <c r="C18"/>
  <c r="C12"/>
  <c r="C21" s="1"/>
  <c r="D17"/>
  <c r="D12"/>
  <c r="D21" s="1"/>
</calcChain>
</file>

<file path=xl/sharedStrings.xml><?xml version="1.0" encoding="utf-8"?>
<sst xmlns="http://schemas.openxmlformats.org/spreadsheetml/2006/main" count="678" uniqueCount="296">
  <si>
    <t>Наименование</t>
  </si>
  <si>
    <t xml:space="preserve">ИТОГО  </t>
  </si>
  <si>
    <t>Увеличение остатков средств бюджетов</t>
  </si>
  <si>
    <t>Код                            бюджетной           классификации</t>
  </si>
  <si>
    <t>Изменение остатков средств на счетах по учету средств бюджета</t>
  </si>
  <si>
    <t>000 01 05 00 00 00 0000 000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</si>
  <si>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</si>
  <si>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</si>
  <si>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</si>
  <si>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</si>
  <si>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</si>
  <si>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 xml:space="preserve">Уменьшение остатков средств бюджетов 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</si>
  <si>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</si>
  <si>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</si>
  <si>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</si>
  <si>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</si>
  <si>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</si>
  <si>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Сумма,             тыс. рублей</t>
  </si>
  <si>
    <t>к решению муниципального Совета</t>
  </si>
  <si>
    <t>МО "Емцовское"</t>
  </si>
  <si>
    <t xml:space="preserve">  Увеличение прочих остатков денежных средств бюджетов сельских поселений</t>
  </si>
  <si>
    <t xml:space="preserve">  Уменьшение прочих остатков денежных средств бюджетов сельских поселений</t>
  </si>
  <si>
    <t>810</t>
  </si>
  <si>
    <t>Код  администратора поступлений</t>
  </si>
  <si>
    <t>Код бюджетной классификации Российской Федерации</t>
  </si>
  <si>
    <t>Наименование доходов</t>
  </si>
  <si>
    <t>1000000000 0000 000</t>
  </si>
  <si>
    <t xml:space="preserve">  НАЛОГОВЫЕ И НЕНАЛОГОВЫЕ ДОХОДЫ</t>
  </si>
  <si>
    <t>1010000000 0000 000</t>
  </si>
  <si>
    <t xml:space="preserve">  НАЛОГИ НА ПРИБЫЛЬ, ДОХОДЫ</t>
  </si>
  <si>
    <t>1010200001 0000 110</t>
  </si>
  <si>
    <t xml:space="preserve">  Налог на доходы физических лиц</t>
  </si>
  <si>
    <t>1060000000 0000 000</t>
  </si>
  <si>
    <t xml:space="preserve">  НАЛОГИ НА ИМУЩЕСТВО</t>
  </si>
  <si>
    <t>1060100000 0000 110</t>
  </si>
  <si>
    <t xml:space="preserve">  Налог на имущество физических лиц</t>
  </si>
  <si>
    <t>1060600000 0000 110</t>
  </si>
  <si>
    <t xml:space="preserve">  Земельный налог</t>
  </si>
  <si>
    <t>1080000000 0000 000</t>
  </si>
  <si>
    <t xml:space="preserve">  ГОСУДАРСТВЕННАЯ ПОШЛИНА</t>
  </si>
  <si>
    <t>1080400001 0000 110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</si>
  <si>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</si>
  <si>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1110000000 0000 000</t>
  </si>
  <si>
    <t xml:space="preserve"> ДОХОДЫ ОТ ИСПОЛЬЗОВАНИЯ ИМУЩЕСТВА, НАХОДЯЩЕГОСЯ В ГОСУДАРСТВЕННОЙ И МУНИЦИПАЛЬНОЙ СОБСТВЕННОСТИ</t>
  </si>
  <si>
    <t>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</si>
  <si>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</si>
  <si>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</si>
  <si>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</si>
  <si>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1110900000 0000 120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</si>
  <si>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</si>
  <si>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</si>
  <si>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</si>
  <si>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1130000000 0000 000</t>
  </si>
  <si>
    <t xml:space="preserve">  ДОХОДЫ ОТ ОКАЗАНИЯ ПЛАТНЫХ УСЛУГ (РАБОТ) И КОМПЕНСАЦИИ ЗАТРАТ ГОСУДАРСТВА</t>
  </si>
  <si>
    <t>1130100000 0000 130</t>
  </si>
  <si>
    <t>Доходы от оказания платных услуг (работ)</t>
  </si>
  <si>
    <t>1170000000 0000 000</t>
  </si>
  <si>
    <t xml:space="preserve">  ПРОЧИЕ НЕНАЛОГОВЫЕ ДОХОДЫ</t>
  </si>
  <si>
    <t>1170100000 0000 180</t>
  </si>
  <si>
    <t xml:space="preserve">  Невыясненные поступления</t>
  </si>
  <si>
    <t>2000000000 0000 000</t>
  </si>
  <si>
    <t xml:space="preserve">  БЕЗВОЗМЕЗДНЫЕ ПОСТУПЛЕНИЯ</t>
  </si>
  <si>
    <t>2020000000 0000 000</t>
  </si>
  <si>
    <t>БЕЗВОЗМЕЗДНЫЕ ПОСТУПЛЕНИЯ ОТ ДРУГИХ БЮДЖЕТОВ БЮДЖЕТНОЙ СИСТЕМЫ РОССИЙСКОЙ ФЕДЕРАЦИИ</t>
  </si>
  <si>
    <t xml:space="preserve">  Дотации бюджетам субъектов Российской Федерации и муниципальных образований</t>
  </si>
  <si>
    <t xml:space="preserve">  Дотации на выравнивание бюджетной обеспеченности</t>
  </si>
  <si>
    <t xml:space="preserve">  Субсидии  бюджетам бюджетной системы Российской Федерации (межбюджетные субсидии)</t>
  </si>
  <si>
    <t xml:space="preserve">  Прочие субсидии</t>
  </si>
  <si>
    <t xml:space="preserve">  Субвенции бюджетам субъектов Российской Федерации и муниципальных образований</t>
  </si>
  <si>
    <t>2020300700 0000 151</t>
  </si>
  <si>
    <t xml:space="preserve">  Субвенции бюджетам муниципальных образований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</si>
  <si>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</si>
  <si>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</si>
  <si>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</si>
  <si>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</si>
  <si>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>21900000010 0000 151</t>
  </si>
  <si>
    <t xml:space="preserve">Возврат остатков субсидий, сцбвенций и иных межбюджетных трансфертов,прошлых лет
</t>
  </si>
  <si>
    <t>21960010010 0000 151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</si>
  <si>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</si>
  <si>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ИТОГО ДОХОДОВ </t>
  </si>
  <si>
    <t>2190000010 0000 151</t>
  </si>
  <si>
    <t>2196001010 0000 151</t>
  </si>
  <si>
    <t>по разделам, подразделам классификации расходов бюджетов</t>
  </si>
  <si>
    <t>Раздел</t>
  </si>
  <si>
    <t>Подраздел</t>
  </si>
  <si>
    <t>Сумма, тыс. рублей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</si>
  <si>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</si>
  <si>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</si>
  <si>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</si>
  <si>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</si>
  <si>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</si>
  <si>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</si>
  <si>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</si>
  <si>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</si>
  <si>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</si>
  <si>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</si>
  <si>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</si>
  <si>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</si>
  <si>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НАЦИОНАЛЬНАЯ ОБОРОНА</t>
  </si>
  <si>
    <t>Мобилизационная и вневойсковая подготовка</t>
  </si>
  <si>
    <t>03</t>
  </si>
  <si>
    <t>14</t>
  </si>
  <si>
    <t>ЖИЛИЩНО-КОММУНАЛЬНОЕ ХОЗЯЙСТВО</t>
  </si>
  <si>
    <t>05</t>
  </si>
  <si>
    <t>Коммунальное хозяйство</t>
  </si>
  <si>
    <t>Благоустройство</t>
  </si>
  <si>
    <t>КУЛЬТУРА И КИНЕМАТОГРАФИЯ</t>
  </si>
  <si>
    <t>08</t>
  </si>
  <si>
    <t xml:space="preserve">Культура </t>
  </si>
  <si>
    <t>В С Е Г О :</t>
  </si>
  <si>
    <t>13</t>
  </si>
  <si>
    <t>Другие общегосударственные вопросы</t>
  </si>
  <si>
    <t>Администрация муниципального образования "Емцовское"</t>
  </si>
  <si>
    <t xml:space="preserve">1140205310 0000 410 </t>
  </si>
  <si>
    <t>1140000000 0000 000</t>
  </si>
  <si>
    <t>Доходы от реализации иного имущества, находящегося в собственности сельского поселения( за исключением имущества бюджетных и автономных учреждений, а также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</si>
  <si>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</t>
  </si>
  <si>
    <t>Дотации бюджетам муниципальных районов на поддержку мер по обеспечению сбалансированности бюджетов</t>
  </si>
  <si>
    <t>2021500200 0000 151</t>
  </si>
  <si>
    <t>Перечень главных администраторов</t>
  </si>
  <si>
    <t>Код главы</t>
  </si>
  <si>
    <t>Код группы, подгруппы, статьи и вида источников</t>
  </si>
  <si>
    <t>Наименование главных администраторов / Наименование источников финансирования дефицита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</si>
  <si>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</si>
  <si>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</si>
  <si>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</si>
  <si>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</si>
  <si>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000 01 05 02 01 10 0000 610</t>
  </si>
  <si>
    <t>000 01 05 02 01 10 0000 510</t>
  </si>
  <si>
    <t xml:space="preserve">  Субвенции  бюджетам сельских поселений на выполнение передаваемых полномочий субъектов Российской Федерации</t>
  </si>
  <si>
    <t/>
  </si>
  <si>
    <t xml:space="preserve">В С Е Г О   </t>
  </si>
  <si>
    <t>37 1 90 01000</t>
  </si>
  <si>
    <t>Уплата налогов, сборов и иных платежей</t>
  </si>
  <si>
    <t>Иные закупки товаров,работ и услуг для обеспечения государственных (муниципальных) нужд</t>
  </si>
  <si>
    <t>37 0 00 00000</t>
  </si>
  <si>
    <t>244</t>
  </si>
  <si>
    <t>Прочая закупка товаров, работ и услуг для обеспечения государственных(муниципальных) нужд</t>
  </si>
  <si>
    <t>240</t>
  </si>
  <si>
    <t>Иные закупки товаров, работ и услуг для обеспечения государственных(муниципальных) нужд</t>
  </si>
  <si>
    <t>07 0 00 S8040</t>
  </si>
  <si>
    <t>Поддержка территориального общественного самоуправления( районный бюджет)</t>
  </si>
  <si>
    <t>07 0 00 78420</t>
  </si>
  <si>
    <t>Развитие территориального общественного самоуправления Архангельской области</t>
  </si>
  <si>
    <t xml:space="preserve">Прочая закупка товаров, работ и услуг для обеспечения государственных (муниципальных) нужд </t>
  </si>
  <si>
    <t>Расходы на выплату персоналу государственных (муниципальных органов)</t>
  </si>
  <si>
    <t>36 1 90 01000</t>
  </si>
  <si>
    <t>36 0 00 00000</t>
  </si>
  <si>
    <t>29 1 90 01000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</si>
  <si>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</si>
  <si>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</si>
  <si>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Межбюджетные трансферты</t>
  </si>
  <si>
    <t>540</t>
  </si>
  <si>
    <t>56 0 00 51180</t>
  </si>
  <si>
    <t>129</t>
  </si>
  <si>
    <t>121</t>
  </si>
  <si>
    <t xml:space="preserve">120 </t>
  </si>
  <si>
    <t>Осуществление первичного воинского учета на территориях, где отсутствуют военные комиссариаты</t>
  </si>
  <si>
    <t>56 0 00 00000</t>
  </si>
  <si>
    <t>Обеспечение мобилизационной и вневойсковой подготовки</t>
  </si>
  <si>
    <t>27 1 90 01000</t>
  </si>
  <si>
    <t>870</t>
  </si>
  <si>
    <t>26 1 90 01000</t>
  </si>
  <si>
    <t>Резервные средства</t>
  </si>
  <si>
    <t>Резервный фонд администрации муниципального образования</t>
  </si>
  <si>
    <t>26 0 00 00000</t>
  </si>
  <si>
    <t xml:space="preserve">Резервный фонд </t>
  </si>
  <si>
    <t>24 1 90 01000</t>
  </si>
  <si>
    <t>Финансовое обеспечение по переданным для осуществления муниципальным районом части полномочий по решению вопросов местного значения в соответствии с заключенными соглашениями</t>
  </si>
  <si>
    <t>24 0 00 00000</t>
  </si>
  <si>
    <t>Осуществление государственных полномочий в сфере административных правонарушений</t>
  </si>
  <si>
    <t xml:space="preserve">50 3 00 88370 </t>
  </si>
  <si>
    <t>120</t>
  </si>
  <si>
    <t>50 3 00 88370</t>
  </si>
  <si>
    <t>Осуществление полномочий в части оформления документов для регистрации и снятия с регистрационного учета градан Российской Федерации по месту пребывания и месту жительства</t>
  </si>
  <si>
    <t>23 1 90 01000</t>
  </si>
  <si>
    <t>Расходы на содержание муниципальных органов и обеспечение их функций</t>
  </si>
  <si>
    <t>23 0 00 00000</t>
  </si>
  <si>
    <t xml:space="preserve">Обеспечение деятельности исполнительных органов   муниципального образования </t>
  </si>
  <si>
    <t>Обеспечение функционирования Главы муниципального образования</t>
  </si>
  <si>
    <t>21 1 90 01000</t>
  </si>
  <si>
    <t>21 1 90 00000</t>
  </si>
  <si>
    <t>21 1 00 00000</t>
  </si>
  <si>
    <t>Глава муниципального образования</t>
  </si>
  <si>
    <t>21 0 00 00000</t>
  </si>
  <si>
    <t>АДМИНИСТРАЦИЯ МУНИЦИПАЛЬНОГО ОБРАЗОВАНИЯ "ЕМЦОВСКОЕ"</t>
  </si>
  <si>
    <t>7</t>
  </si>
  <si>
    <t>Сумма,  тыс. рублей</t>
  </si>
  <si>
    <t>Вид   расходов</t>
  </si>
  <si>
    <t>Целевая статья</t>
  </si>
  <si>
    <t>Под-     раздел</t>
  </si>
  <si>
    <t>Глава</t>
  </si>
  <si>
    <t>Иные межбюджетные трасферты на обеспечение софинансирования муниципальной программы формирования современной городской среды</t>
  </si>
  <si>
    <t>242F255550</t>
  </si>
  <si>
    <t>24 3 00 S6740</t>
  </si>
  <si>
    <t>?</t>
  </si>
  <si>
    <t>2022555500 0000 150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</si>
  <si>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</si>
  <si>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54 1 00 78680</t>
  </si>
  <si>
    <t>Муниципальная программа «Формирование современной городской среды на территории Плесецкого района на 2018-2022 годы</t>
  </si>
  <si>
    <t>Мероприятия по реализации муниципальной программы  "Формирование современной городской среды"</t>
  </si>
  <si>
    <t>Иные закупки товаров, работ и услуг для обеспечения государственных (муниципальных) нужд</t>
  </si>
  <si>
    <t>тыс. рублей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</si>
  <si>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</si>
  <si>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</si>
  <si>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</si>
  <si>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</si>
  <si>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ИТОГО</t>
  </si>
  <si>
    <t>Глава администрации МО "Емцовское"</t>
  </si>
  <si>
    <t>Л.Л.Коханова</t>
  </si>
  <si>
    <t>Распределение бюджетных ассигнований</t>
  </si>
  <si>
    <t xml:space="preserve">на реализацию государственных, региональных и муниципальных программ </t>
  </si>
  <si>
    <t>Вид расхо- дов</t>
  </si>
  <si>
    <t>Сумма, тыс. руб.</t>
  </si>
  <si>
    <t>Муниципальная программа «Развитие территориального общественного самоуправления в Плесецком районе»</t>
  </si>
  <si>
    <t>07 0 00 00000</t>
  </si>
  <si>
    <t>Мероприятия по реализации муниципальной программы «Развитие территориального общественного самоуправления в Плесецком районе»</t>
  </si>
  <si>
    <t>Развитие территориального общественного самоуправления в Архангельской области</t>
  </si>
  <si>
    <t>Поддержка территориального общественного самоуправления (районный бюджет)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</si>
  <si>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</si>
  <si>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04 0 00 S6740</t>
  </si>
  <si>
    <t>Иные межбюджетные трасферты на обеспечение софинансирования реализации мероприятий в сфере обращения с отходами производства и потребления, в том числе с твердыми коммунальными отходами</t>
  </si>
  <si>
    <t>Реализация мероприятий по содействию трудоустройству несовершеннолетних граждан на территории Архангельской област</t>
  </si>
  <si>
    <t>06 2 00 S8530</t>
  </si>
  <si>
    <t>36 1 90 L5550</t>
  </si>
  <si>
    <t>36 1 90 S3670</t>
  </si>
  <si>
    <t>2020100000 0000 150</t>
  </si>
  <si>
    <t>2021500100 0000 150</t>
  </si>
  <si>
    <t>2020200000 0000 150</t>
  </si>
  <si>
    <t>2022999900 0000 150</t>
  </si>
  <si>
    <t>2020300000 0000 150</t>
  </si>
  <si>
    <t>2023511800 0000 150</t>
  </si>
  <si>
    <t>2023002400 0000 150</t>
  </si>
  <si>
    <t>2020400000 0000 150</t>
  </si>
  <si>
    <t>2024001400 0000 150</t>
  </si>
  <si>
    <t>2024999900 0000 150</t>
  </si>
  <si>
    <t>2021500000 0000 150</t>
  </si>
  <si>
    <t>2021500200 0000 150</t>
  </si>
  <si>
    <t>170F255550</t>
  </si>
  <si>
    <t>Муниципальная программа "Развитие территориального общественного самоуправления в Плесецком районе"(ТОС "Верховский" проект "90 лет Верховскому")</t>
  </si>
  <si>
    <t>07 0 00 S8420</t>
  </si>
  <si>
    <t>Поддержка территориального общественного самоуправления( vtcnysqбюджет)</t>
  </si>
  <si>
    <t>Другие вопросы в области жилищно-коммунального хозяйства</t>
  </si>
  <si>
    <t>04000S6740</t>
  </si>
  <si>
    <t>ОБРАЗОВАНИЕ</t>
  </si>
  <si>
    <t>Молодежная политика</t>
  </si>
  <si>
    <t>Моложежная политика</t>
  </si>
  <si>
    <t>06200S8530</t>
  </si>
  <si>
    <t>Субсидии (гранты в форме субсидий) на финансовое обеспечение затрат в связи с производством(реализацией товаров), выполнение работ, оказанием услуг , полдежащее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</si>
  <si>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</si>
  <si>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Мероприятия по реализации молодежной политике в муниципальных образованиях</t>
  </si>
  <si>
    <t>БЛАГОУСТРОЙСТВО</t>
  </si>
  <si>
    <t>КОММУНАЛЬНОЕ ХОЗЯЙСТВО</t>
  </si>
  <si>
    <t>ДРУГИЕ ВОПРОСЫ В ОБЛАСТИ ЖИЛИЩНО_КОММУНАЛЬНОГО ХОЗЯЙСТВА</t>
  </si>
  <si>
    <t xml:space="preserve">                                                                                                                  Приложение  1</t>
  </si>
  <si>
    <t>Иные межбюджетные трансферты, передаваемые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</si>
  <si>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на  2021 год и плановый период 2022 и 2023 годы</t>
  </si>
  <si>
    <t>на 2021 год и плановый период 2022 и 2023 годы</t>
  </si>
  <si>
    <t>Распределение расходов бюджета МО "Емцовское"на 2021 год и плановый период 2022 и 2023 годы</t>
  </si>
  <si>
    <t xml:space="preserve"> ВЕДОМСТВЕННАЯ СТРУКТУРА  РАСХОДОВ БЮДЖЕТА на 2021 год и плановый период 2022 и 2023 годы</t>
  </si>
  <si>
    <t>Объем средств, направляемых в 2021 году:</t>
  </si>
  <si>
    <t xml:space="preserve">1 1602010020000140 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</si>
  <si>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</si>
  <si>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Наименование полномочия</t>
  </si>
  <si>
    <t>2021 год</t>
  </si>
  <si>
    <t>2022 год</t>
  </si>
  <si>
    <t>2023 год</t>
  </si>
  <si>
    <t>Итого</t>
  </si>
  <si>
    <t xml:space="preserve">Объемы предоставления иных межбюджетных трансфертов из бюджета муниципального образования "Емцовское" Плесецкого муниципального района Архангельской области бюджету Плесецкого муниципального района Архангельской области на 2021 год  и на плановый период 2022 и 2023 годов на осуществление  части полномочий по решению вопросов местного значения в соответствии с заключенными соглашениями </t>
  </si>
  <si>
    <t xml:space="preserve">Перечень главных администраторов  доходов бюджета </t>
  </si>
  <si>
    <t xml:space="preserve">на 2021 год и на плановый период 2022 и 2023 годов  </t>
  </si>
  <si>
    <t>Источники финансирования дефицита бюджета</t>
  </si>
  <si>
    <t>ные закупки товаров, работ и услуг для обеспечения государственных (муниципальных) нужд</t>
  </si>
  <si>
    <t>Мероприятия в области благоустройства</t>
  </si>
  <si>
    <t>500</t>
  </si>
  <si>
    <t>100</t>
  </si>
  <si>
    <t>Закупка товаров, работ и услуг для обеспечения государственных (муниципальных) нужд</t>
  </si>
  <si>
    <t xml:space="preserve"> сельского поселения "Емцовское" Плесецкого муниципального района  Архангельской области</t>
  </si>
  <si>
    <t>источников финансирования дефицита бюджета сельского поселения "Емцовское" Плесецкого муниципального района  Архангельской области</t>
  </si>
  <si>
    <t>Прогнозируемое  поступление доходов бюджета</t>
  </si>
  <si>
    <t>сельского поселения "Емцовское" Плесецкого муниципального района  Архангельской области</t>
  </si>
  <si>
    <t>Есельского поселения "Емцовское" Плесецкого муниципального района  Архангельской области</t>
  </si>
  <si>
    <t>на 2021 год и плановый период 2022 и 2023 г</t>
  </si>
  <si>
    <t xml:space="preserve">                                                                                                                  МО "Емцовское" Плесецкого мцниципального района</t>
  </si>
  <si>
    <t>Архангельской области</t>
  </si>
  <si>
    <t>от 25 декабря 2020 года №118</t>
  </si>
  <si>
    <t xml:space="preserve">                                                                                                                  Приложение  2</t>
  </si>
  <si>
    <t xml:space="preserve">                                                                                                                  Приложение  3</t>
  </si>
  <si>
    <t xml:space="preserve">                                                                                                                  Приложение  4</t>
  </si>
  <si>
    <t xml:space="preserve">                                                                                                                  Приложение  5</t>
  </si>
  <si>
    <t xml:space="preserve">                                                                                                                  Приложение  6</t>
  </si>
  <si>
    <t xml:space="preserve">                                                                                                                  Приложение  7</t>
  </si>
  <si>
    <t xml:space="preserve">                                                                                                                  Приложение  8</t>
  </si>
  <si>
    <t>Распределение отдельных видов расходов бюджета муниципального образования "Емцовское"
на 2021 год  в разрезе ведомственной структуры расходов</t>
  </si>
  <si>
    <t xml:space="preserve">                                                                                                                  Приложение  9</t>
  </si>
  <si>
    <t>Полномочия по осуществлению внешней проверки бюджетной отчетности главных администраторов бюджетных средств и  подготовке заключения на годовой отчет об исполнении бюджета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</si>
</sst>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_р_._-;\-* #,##0.0_р_._-;_-* &quot;-&quot;?_р_._-;_-@_-"/>
    <numFmt numFmtId="168" formatCode="0.0"/>
    <numFmt numFmtId="169" formatCode="&quot;Да&quot;;&quot;Да&quot;;&quot;Нет&quot;"/>
    <numFmt numFmtId="170" formatCode="0.00000"/>
    <numFmt numFmtId="171" formatCode="_(* #,##0.0_);_(* \(#,##0.0\);_(* &quot;-&quot;??_);_(@_)"/>
    <numFmt numFmtId="172" formatCode="dd\.mm\.yyyy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.5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sz val="10"/>
      <name val="Arial"/>
      <family val="2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Times New Roman"/>
      <family val="2"/>
    </font>
    <font>
      <b/>
      <i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i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01">
    <xf numFmtId="0" fontId="0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49" fontId="37" fillId="0" borderId="0">
      <alignment horizontal="center"/>
    </xf>
    <xf numFmtId="49" fontId="37" fillId="0" borderId="21">
      <alignment horizontal="center" wrapText="1"/>
    </xf>
    <xf numFmtId="49" fontId="37" fillId="0" borderId="22">
      <alignment horizontal="center" wrapText="1"/>
    </xf>
    <xf numFmtId="49" fontId="37" fillId="0" borderId="23">
      <alignment horizontal="center"/>
    </xf>
    <xf numFmtId="49" fontId="37" fillId="0" borderId="24"/>
    <xf numFmtId="4" fontId="37" fillId="0" borderId="23">
      <alignment horizontal="right"/>
    </xf>
    <xf numFmtId="4" fontId="37" fillId="0" borderId="21">
      <alignment horizontal="right"/>
    </xf>
    <xf numFmtId="49" fontId="37" fillId="0" borderId="0">
      <alignment horizontal="right"/>
    </xf>
    <xf numFmtId="4" fontId="37" fillId="0" borderId="25">
      <alignment horizontal="right"/>
    </xf>
    <xf numFmtId="49" fontId="37" fillId="0" borderId="26">
      <alignment horizontal="center"/>
    </xf>
    <xf numFmtId="4" fontId="37" fillId="0" borderId="27">
      <alignment horizontal="right"/>
    </xf>
    <xf numFmtId="0" fontId="37" fillId="0" borderId="28">
      <alignment horizontal="left" wrapText="1"/>
    </xf>
    <xf numFmtId="0" fontId="38" fillId="0" borderId="29">
      <alignment horizontal="left" wrapText="1"/>
    </xf>
    <xf numFmtId="0" fontId="37" fillId="0" borderId="30">
      <alignment horizontal="left" wrapText="1" indent="2"/>
    </xf>
    <xf numFmtId="0" fontId="36" fillId="0" borderId="31"/>
    <xf numFmtId="0" fontId="37" fillId="0" borderId="24"/>
    <xf numFmtId="0" fontId="36" fillId="0" borderId="24"/>
    <xf numFmtId="0" fontId="38" fillId="0" borderId="0">
      <alignment horizontal="center"/>
    </xf>
    <xf numFmtId="0" fontId="37" fillId="0" borderId="32">
      <alignment horizontal="left" wrapText="1" indent="2"/>
    </xf>
    <xf numFmtId="0" fontId="37" fillId="0" borderId="33">
      <alignment horizontal="left" wrapText="1"/>
    </xf>
    <xf numFmtId="0" fontId="37" fillId="0" borderId="34">
      <alignment horizontal="left" wrapText="1" indent="1"/>
    </xf>
    <xf numFmtId="0" fontId="37" fillId="0" borderId="33">
      <alignment horizontal="left" wrapText="1" indent="2"/>
    </xf>
    <xf numFmtId="0" fontId="36" fillId="6" borderId="35"/>
    <xf numFmtId="0" fontId="37" fillId="0" borderId="32">
      <alignment horizontal="left" wrapText="1" indent="2"/>
    </xf>
    <xf numFmtId="49" fontId="37" fillId="0" borderId="23">
      <alignment horizontal="center" shrinkToFit="1"/>
    </xf>
    <xf numFmtId="49" fontId="37" fillId="0" borderId="24">
      <alignment horizontal="left"/>
    </xf>
    <xf numFmtId="49" fontId="37" fillId="0" borderId="36">
      <alignment horizontal="center" wrapText="1"/>
    </xf>
    <xf numFmtId="49" fontId="37" fillId="0" borderId="36">
      <alignment horizontal="center" shrinkToFit="1"/>
    </xf>
    <xf numFmtId="49" fontId="37" fillId="0" borderId="23">
      <alignment horizontal="center" shrinkToFit="1"/>
    </xf>
    <xf numFmtId="0" fontId="37" fillId="0" borderId="37">
      <alignment horizontal="left" wrapText="1"/>
    </xf>
    <xf numFmtId="0" fontId="37" fillId="0" borderId="28">
      <alignment horizontal="left" wrapText="1" indent="1"/>
    </xf>
    <xf numFmtId="0" fontId="37" fillId="0" borderId="37">
      <alignment horizontal="left" wrapText="1" indent="2"/>
    </xf>
    <xf numFmtId="0" fontId="37" fillId="0" borderId="28">
      <alignment horizontal="left" wrapText="1" indent="2"/>
    </xf>
    <xf numFmtId="0" fontId="36" fillId="0" borderId="38"/>
    <xf numFmtId="0" fontId="36" fillId="0" borderId="39"/>
    <xf numFmtId="0" fontId="38" fillId="0" borderId="40">
      <alignment horizontal="center" vertical="center" textRotation="90" wrapText="1"/>
    </xf>
    <xf numFmtId="0" fontId="38" fillId="0" borderId="31">
      <alignment horizontal="center" vertical="center" textRotation="90" wrapText="1"/>
    </xf>
    <xf numFmtId="0" fontId="37" fillId="0" borderId="0">
      <alignment vertical="center"/>
    </xf>
    <xf numFmtId="0" fontId="38" fillId="0" borderId="24">
      <alignment horizontal="center" vertical="center" textRotation="90" wrapText="1"/>
    </xf>
    <xf numFmtId="0" fontId="38" fillId="0" borderId="31">
      <alignment horizontal="center" vertical="center" textRotation="90"/>
    </xf>
    <xf numFmtId="0" fontId="38" fillId="0" borderId="24">
      <alignment horizontal="center" vertical="center" textRotation="90"/>
    </xf>
    <xf numFmtId="0" fontId="38" fillId="0" borderId="40">
      <alignment horizontal="center" vertical="center" textRotation="90"/>
    </xf>
    <xf numFmtId="0" fontId="38" fillId="0" borderId="41">
      <alignment horizontal="center" vertical="center" textRotation="90"/>
    </xf>
    <xf numFmtId="0" fontId="39" fillId="0" borderId="24">
      <alignment wrapText="1"/>
    </xf>
    <xf numFmtId="0" fontId="39" fillId="0" borderId="41">
      <alignment wrapText="1"/>
    </xf>
    <xf numFmtId="0" fontId="39" fillId="0" borderId="31">
      <alignment wrapText="1"/>
    </xf>
    <xf numFmtId="0" fontId="37" fillId="0" borderId="41">
      <alignment horizontal="center" vertical="top" wrapText="1"/>
    </xf>
    <xf numFmtId="0" fontId="38" fillId="0" borderId="42"/>
    <xf numFmtId="49" fontId="40" fillId="0" borderId="43">
      <alignment horizontal="left" vertical="center" wrapText="1"/>
    </xf>
    <xf numFmtId="49" fontId="37" fillId="0" borderId="44">
      <alignment horizontal="left" vertical="center" wrapText="1" indent="2"/>
    </xf>
    <xf numFmtId="49" fontId="37" fillId="0" borderId="32">
      <alignment horizontal="left" vertical="center" wrapText="1" indent="3"/>
    </xf>
    <xf numFmtId="49" fontId="37" fillId="0" borderId="43">
      <alignment horizontal="left" vertical="center" wrapText="1" indent="3"/>
    </xf>
    <xf numFmtId="49" fontId="37" fillId="0" borderId="45">
      <alignment horizontal="left" vertical="center" wrapText="1" indent="3"/>
    </xf>
    <xf numFmtId="0" fontId="40" fillId="0" borderId="42">
      <alignment horizontal="left" vertical="center" wrapText="1"/>
    </xf>
    <xf numFmtId="49" fontId="37" fillId="0" borderId="31">
      <alignment horizontal="left" vertical="center" wrapText="1" indent="3"/>
    </xf>
    <xf numFmtId="49" fontId="37" fillId="0" borderId="0">
      <alignment horizontal="left" vertical="center" wrapText="1" indent="3"/>
    </xf>
    <xf numFmtId="49" fontId="37" fillId="0" borderId="24">
      <alignment horizontal="left" vertical="center" wrapText="1" indent="3"/>
    </xf>
    <xf numFmtId="49" fontId="40" fillId="0" borderId="42">
      <alignment horizontal="left" vertical="center" wrapText="1"/>
    </xf>
    <xf numFmtId="0" fontId="37" fillId="0" borderId="43">
      <alignment horizontal="left" vertical="center" wrapText="1"/>
    </xf>
    <xf numFmtId="0" fontId="37" fillId="0" borderId="45">
      <alignment horizontal="left" vertical="center" wrapText="1"/>
    </xf>
    <xf numFmtId="49" fontId="37" fillId="0" borderId="43">
      <alignment horizontal="left" vertical="center" wrapText="1"/>
    </xf>
    <xf numFmtId="49" fontId="37" fillId="0" borderId="45">
      <alignment horizontal="left" vertical="center" wrapText="1"/>
    </xf>
    <xf numFmtId="49" fontId="38" fillId="0" borderId="46">
      <alignment horizontal="center"/>
    </xf>
    <xf numFmtId="49" fontId="38" fillId="0" borderId="47">
      <alignment horizontal="center" vertical="center" wrapText="1"/>
    </xf>
    <xf numFmtId="49" fontId="37" fillId="0" borderId="48">
      <alignment horizontal="center" vertical="center" wrapText="1"/>
    </xf>
    <xf numFmtId="49" fontId="37" fillId="0" borderId="36">
      <alignment horizontal="center" vertical="center" wrapText="1"/>
    </xf>
    <xf numFmtId="49" fontId="37" fillId="0" borderId="47">
      <alignment horizontal="center" vertical="center" wrapText="1"/>
    </xf>
    <xf numFmtId="49" fontId="37" fillId="0" borderId="49">
      <alignment horizontal="center" vertical="center" wrapText="1"/>
    </xf>
    <xf numFmtId="49" fontId="37" fillId="0" borderId="50">
      <alignment horizontal="center" vertical="center" wrapText="1"/>
    </xf>
    <xf numFmtId="49" fontId="37" fillId="0" borderId="0">
      <alignment horizontal="center" vertical="center" wrapText="1"/>
    </xf>
    <xf numFmtId="49" fontId="37" fillId="0" borderId="24">
      <alignment horizontal="center" vertical="center" wrapText="1"/>
    </xf>
    <xf numFmtId="49" fontId="38" fillId="0" borderId="46">
      <alignment horizontal="center" vertical="center" wrapText="1"/>
    </xf>
    <xf numFmtId="0" fontId="38" fillId="0" borderId="46">
      <alignment horizontal="center" vertical="center"/>
    </xf>
    <xf numFmtId="0" fontId="37" fillId="0" borderId="48">
      <alignment horizontal="center" vertical="center"/>
    </xf>
    <xf numFmtId="0" fontId="37" fillId="0" borderId="36">
      <alignment horizontal="center" vertical="center"/>
    </xf>
    <xf numFmtId="0" fontId="37" fillId="0" borderId="47">
      <alignment horizontal="center" vertical="center"/>
    </xf>
    <xf numFmtId="0" fontId="38" fillId="0" borderId="47">
      <alignment horizontal="center" vertical="center"/>
    </xf>
    <xf numFmtId="0" fontId="37" fillId="0" borderId="49">
      <alignment horizontal="center" vertical="center"/>
    </xf>
    <xf numFmtId="49" fontId="38" fillId="0" borderId="46">
      <alignment horizontal="center" vertical="center"/>
    </xf>
    <xf numFmtId="49" fontId="37" fillId="0" borderId="48">
      <alignment horizontal="center" vertical="center"/>
    </xf>
    <xf numFmtId="49" fontId="37" fillId="0" borderId="36">
      <alignment horizontal="center" vertical="center"/>
    </xf>
    <xf numFmtId="49" fontId="37" fillId="0" borderId="47">
      <alignment horizontal="center" vertical="center"/>
    </xf>
    <xf numFmtId="49" fontId="37" fillId="0" borderId="49">
      <alignment horizontal="center" vertical="center"/>
    </xf>
    <xf numFmtId="49" fontId="37" fillId="0" borderId="24">
      <alignment horizontal="center"/>
    </xf>
    <xf numFmtId="0" fontId="37" fillId="0" borderId="31">
      <alignment horizontal="center"/>
    </xf>
    <xf numFmtId="0" fontId="37" fillId="0" borderId="0">
      <alignment horizontal="center"/>
    </xf>
    <xf numFmtId="49" fontId="37" fillId="0" borderId="24"/>
    <xf numFmtId="0" fontId="37" fillId="0" borderId="41">
      <alignment horizontal="center" vertical="top"/>
    </xf>
    <xf numFmtId="49" fontId="37" fillId="0" borderId="41">
      <alignment horizontal="center" vertical="top" wrapText="1"/>
    </xf>
    <xf numFmtId="0" fontId="37" fillId="0" borderId="38"/>
    <xf numFmtId="4" fontId="37" fillId="0" borderId="51">
      <alignment horizontal="right"/>
    </xf>
    <xf numFmtId="4" fontId="37" fillId="0" borderId="50">
      <alignment horizontal="right"/>
    </xf>
    <xf numFmtId="4" fontId="37" fillId="0" borderId="0">
      <alignment horizontal="right" shrinkToFit="1"/>
    </xf>
    <xf numFmtId="4" fontId="37" fillId="0" borderId="24">
      <alignment horizontal="right"/>
    </xf>
    <xf numFmtId="0" fontId="37" fillId="0" borderId="31"/>
    <xf numFmtId="0" fontId="37" fillId="0" borderId="41">
      <alignment horizontal="center" vertical="top" wrapText="1"/>
    </xf>
    <xf numFmtId="0" fontId="37" fillId="0" borderId="24">
      <alignment horizontal="center"/>
    </xf>
    <xf numFmtId="49" fontId="37" fillId="0" borderId="31">
      <alignment horizontal="center"/>
    </xf>
    <xf numFmtId="49" fontId="37" fillId="0" borderId="0">
      <alignment horizontal="left"/>
    </xf>
    <xf numFmtId="4" fontId="37" fillId="0" borderId="38">
      <alignment horizontal="right"/>
    </xf>
    <xf numFmtId="0" fontId="37" fillId="0" borderId="41">
      <alignment horizontal="center" vertical="top"/>
    </xf>
    <xf numFmtId="4" fontId="37" fillId="0" borderId="39">
      <alignment horizontal="right"/>
    </xf>
    <xf numFmtId="4" fontId="37" fillId="0" borderId="52">
      <alignment horizontal="right"/>
    </xf>
    <xf numFmtId="0" fontId="37" fillId="0" borderId="39"/>
    <xf numFmtId="0" fontId="41" fillId="0" borderId="53"/>
    <xf numFmtId="0" fontId="36" fillId="6" borderId="0"/>
    <xf numFmtId="0" fontId="38" fillId="0" borderId="0"/>
    <xf numFmtId="0" fontId="42" fillId="0" borderId="0"/>
    <xf numFmtId="0" fontId="37" fillId="0" borderId="0">
      <alignment horizontal="left"/>
    </xf>
    <xf numFmtId="0" fontId="37" fillId="0" borderId="0"/>
    <xf numFmtId="0" fontId="41" fillId="0" borderId="0"/>
    <xf numFmtId="0" fontId="36" fillId="0" borderId="0"/>
    <xf numFmtId="0" fontId="36" fillId="6" borderId="24"/>
    <xf numFmtId="49" fontId="37" fillId="0" borderId="41">
      <alignment horizontal="center" vertical="center" wrapText="1"/>
    </xf>
    <xf numFmtId="49" fontId="37" fillId="0" borderId="41">
      <alignment horizontal="center" vertical="center" wrapText="1"/>
    </xf>
    <xf numFmtId="0" fontId="36" fillId="6" borderId="54"/>
    <xf numFmtId="0" fontId="37" fillId="0" borderId="55">
      <alignment horizontal="left" wrapText="1"/>
    </xf>
    <xf numFmtId="0" fontId="37" fillId="0" borderId="33">
      <alignment horizontal="left" wrapText="1" indent="1"/>
    </xf>
    <xf numFmtId="0" fontId="37" fillId="0" borderId="42">
      <alignment horizontal="left" wrapText="1" indent="2"/>
    </xf>
    <xf numFmtId="0" fontId="37" fillId="0" borderId="26">
      <alignment horizontal="left" wrapText="1" indent="2"/>
    </xf>
    <xf numFmtId="0" fontId="36" fillId="6" borderId="31"/>
    <xf numFmtId="0" fontId="43" fillId="0" borderId="0">
      <alignment horizontal="center" wrapText="1"/>
    </xf>
    <xf numFmtId="0" fontId="44" fillId="0" borderId="0">
      <alignment horizontal="center" vertical="top"/>
    </xf>
    <xf numFmtId="0" fontId="37" fillId="0" borderId="24">
      <alignment wrapText="1"/>
    </xf>
    <xf numFmtId="0" fontId="37" fillId="0" borderId="54">
      <alignment wrapText="1"/>
    </xf>
    <xf numFmtId="0" fontId="37" fillId="0" borderId="31">
      <alignment horizontal="left"/>
    </xf>
    <xf numFmtId="0" fontId="36" fillId="6" borderId="56"/>
    <xf numFmtId="49" fontId="37" fillId="0" borderId="46">
      <alignment horizontal="center" wrapText="1"/>
    </xf>
    <xf numFmtId="49" fontId="37" fillId="0" borderId="48">
      <alignment horizontal="center" wrapText="1"/>
    </xf>
    <xf numFmtId="49" fontId="37" fillId="0" borderId="47">
      <alignment horizontal="center"/>
    </xf>
    <xf numFmtId="0" fontId="36" fillId="6" borderId="57"/>
    <xf numFmtId="0" fontId="37" fillId="0" borderId="50"/>
    <xf numFmtId="0" fontId="37" fillId="0" borderId="0">
      <alignment horizontal="center"/>
    </xf>
    <xf numFmtId="49" fontId="37" fillId="0" borderId="31"/>
    <xf numFmtId="49" fontId="37" fillId="0" borderId="0"/>
    <xf numFmtId="49" fontId="37" fillId="0" borderId="21">
      <alignment horizontal="center"/>
    </xf>
    <xf numFmtId="49" fontId="37" fillId="0" borderId="38">
      <alignment horizontal="center"/>
    </xf>
    <xf numFmtId="49" fontId="37" fillId="0" borderId="41">
      <alignment horizontal="center"/>
    </xf>
    <xf numFmtId="49" fontId="37" fillId="0" borderId="41">
      <alignment horizontal="center"/>
    </xf>
    <xf numFmtId="49" fontId="37" fillId="0" borderId="41">
      <alignment horizontal="center" vertical="center" wrapText="1"/>
    </xf>
    <xf numFmtId="49" fontId="37" fillId="0" borderId="51">
      <alignment horizontal="center" vertical="center" wrapText="1"/>
    </xf>
    <xf numFmtId="0" fontId="36" fillId="6" borderId="58"/>
    <xf numFmtId="4" fontId="37" fillId="0" borderId="41">
      <alignment horizontal="right"/>
    </xf>
    <xf numFmtId="0" fontId="37" fillId="7" borderId="50"/>
    <xf numFmtId="0" fontId="37" fillId="7" borderId="0"/>
    <xf numFmtId="0" fontId="43" fillId="0" borderId="0">
      <alignment horizontal="center" wrapText="1"/>
    </xf>
    <xf numFmtId="0" fontId="45" fillId="0" borderId="59"/>
    <xf numFmtId="49" fontId="46" fillId="0" borderId="60">
      <alignment horizontal="right"/>
    </xf>
    <xf numFmtId="0" fontId="37" fillId="0" borderId="60">
      <alignment horizontal="right"/>
    </xf>
    <xf numFmtId="0" fontId="45" fillId="0" borderId="24"/>
    <xf numFmtId="0" fontId="37" fillId="0" borderId="51">
      <alignment horizontal="center"/>
    </xf>
    <xf numFmtId="49" fontId="36" fillId="0" borderId="61">
      <alignment horizontal="center"/>
    </xf>
    <xf numFmtId="172" fontId="37" fillId="0" borderId="29">
      <alignment horizontal="center"/>
    </xf>
    <xf numFmtId="0" fontId="37" fillId="0" borderId="62">
      <alignment horizontal="center"/>
    </xf>
    <xf numFmtId="49" fontId="37" fillId="0" borderId="30">
      <alignment horizontal="center"/>
    </xf>
    <xf numFmtId="49" fontId="37" fillId="0" borderId="29">
      <alignment horizontal="center"/>
    </xf>
    <xf numFmtId="0" fontId="37" fillId="0" borderId="29">
      <alignment horizontal="center"/>
    </xf>
    <xf numFmtId="49" fontId="37" fillId="0" borderId="63">
      <alignment horizontal="center"/>
    </xf>
    <xf numFmtId="0" fontId="41" fillId="0" borderId="50"/>
    <xf numFmtId="0" fontId="45" fillId="0" borderId="0"/>
    <xf numFmtId="0" fontId="36" fillId="0" borderId="64"/>
    <xf numFmtId="0" fontId="36" fillId="0" borderId="53"/>
    <xf numFmtId="4" fontId="37" fillId="0" borderId="26">
      <alignment horizontal="right"/>
    </xf>
    <xf numFmtId="49" fontId="37" fillId="0" borderId="39">
      <alignment horizontal="center"/>
    </xf>
    <xf numFmtId="0" fontId="37" fillId="0" borderId="65">
      <alignment horizontal="left" wrapText="1"/>
    </xf>
    <xf numFmtId="0" fontId="37" fillId="0" borderId="37">
      <alignment horizontal="left" wrapText="1" indent="1"/>
    </xf>
    <xf numFmtId="0" fontId="37" fillId="0" borderId="29">
      <alignment horizontal="left" wrapText="1" indent="2"/>
    </xf>
    <xf numFmtId="0" fontId="36" fillId="6" borderId="66"/>
    <xf numFmtId="0" fontId="37" fillId="7" borderId="35"/>
    <xf numFmtId="0" fontId="43" fillId="0" borderId="0">
      <alignment horizontal="left" wrapText="1"/>
    </xf>
    <xf numFmtId="49" fontId="36" fillId="0" borderId="0"/>
    <xf numFmtId="0" fontId="37" fillId="0" borderId="0">
      <alignment horizontal="right"/>
    </xf>
    <xf numFmtId="49" fontId="37" fillId="0" borderId="0">
      <alignment horizontal="right"/>
    </xf>
    <xf numFmtId="0" fontId="37" fillId="0" borderId="0">
      <alignment horizontal="left" wrapText="1"/>
    </xf>
    <xf numFmtId="0" fontId="37" fillId="0" borderId="24">
      <alignment horizontal="left"/>
    </xf>
    <xf numFmtId="0" fontId="37" fillId="0" borderId="34">
      <alignment horizontal="left" wrapText="1"/>
    </xf>
    <xf numFmtId="0" fontId="37" fillId="0" borderId="54"/>
    <xf numFmtId="0" fontId="38" fillId="0" borderId="67">
      <alignment horizontal="left" wrapText="1"/>
    </xf>
    <xf numFmtId="0" fontId="37" fillId="0" borderId="25">
      <alignment horizontal="left" wrapText="1" indent="2"/>
    </xf>
    <xf numFmtId="49" fontId="37" fillId="0" borderId="0">
      <alignment horizontal="center" wrapText="1"/>
    </xf>
    <xf numFmtId="49" fontId="37" fillId="0" borderId="47">
      <alignment horizontal="center" wrapText="1"/>
    </xf>
    <xf numFmtId="0" fontId="37" fillId="0" borderId="68"/>
    <xf numFmtId="0" fontId="37" fillId="0" borderId="69">
      <alignment horizontal="center" wrapText="1"/>
    </xf>
    <xf numFmtId="0" fontId="36" fillId="6" borderId="50"/>
    <xf numFmtId="49" fontId="37" fillId="0" borderId="36">
      <alignment horizontal="center"/>
    </xf>
    <xf numFmtId="0" fontId="36" fillId="0" borderId="50"/>
    <xf numFmtId="0" fontId="13" fillId="0" borderId="0"/>
    <xf numFmtId="164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5" fillId="0" borderId="0"/>
    <xf numFmtId="0" fontId="13" fillId="0" borderId="0"/>
  </cellStyleXfs>
  <cellXfs count="507">
    <xf numFmtId="0" fontId="0" fillId="0" borderId="0" xfId="0"/>
    <xf numFmtId="0" fontId="2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justify" vertical="center" wrapText="1"/>
    </xf>
    <xf numFmtId="0" fontId="10" fillId="0" borderId="0" xfId="0" applyFont="1"/>
    <xf numFmtId="166" fontId="10" fillId="0" borderId="0" xfId="193" applyNumberFormat="1" applyFont="1"/>
    <xf numFmtId="14" fontId="2" fillId="0" borderId="0" xfId="0" applyNumberFormat="1" applyFont="1"/>
    <xf numFmtId="0" fontId="10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1" fillId="0" borderId="0" xfId="0" applyFont="1" applyFill="1" applyBorder="1"/>
    <xf numFmtId="4" fontId="0" fillId="0" borderId="0" xfId="0" applyNumberFormat="1"/>
    <xf numFmtId="0" fontId="47" fillId="0" borderId="32" xfId="24" applyNumberFormat="1" applyFont="1" applyProtection="1">
      <alignment horizontal="left" wrapText="1" indent="2"/>
      <protection locked="0"/>
    </xf>
    <xf numFmtId="0" fontId="2" fillId="0" borderId="0" xfId="192" applyFont="1"/>
    <xf numFmtId="0" fontId="2" fillId="0" borderId="0" xfId="192" applyFont="1" applyAlignment="1">
      <alignment horizontal="right"/>
    </xf>
    <xf numFmtId="0" fontId="2" fillId="0" borderId="0" xfId="192" applyFont="1" applyAlignment="1">
      <alignment horizontal="right" vertical="center"/>
    </xf>
    <xf numFmtId="0" fontId="13" fillId="0" borderId="0" xfId="192"/>
    <xf numFmtId="0" fontId="2" fillId="0" borderId="0" xfId="192" applyFont="1" applyAlignment="1">
      <alignment vertical="center"/>
    </xf>
    <xf numFmtId="49" fontId="14" fillId="0" borderId="1" xfId="192" applyNumberFormat="1" applyFont="1" applyBorder="1" applyAlignment="1">
      <alignment horizontal="center" wrapText="1"/>
    </xf>
    <xf numFmtId="0" fontId="14" fillId="0" borderId="2" xfId="192" applyFont="1" applyFill="1" applyBorder="1" applyAlignment="1">
      <alignment horizontal="center" vertical="top" wrapText="1"/>
    </xf>
    <xf numFmtId="0" fontId="14" fillId="0" borderId="1" xfId="192" applyFont="1" applyFill="1" applyBorder="1" applyAlignment="1">
      <alignment horizontal="center" vertical="center"/>
    </xf>
    <xf numFmtId="49" fontId="15" fillId="0" borderId="2" xfId="192" applyNumberFormat="1" applyFont="1" applyFill="1" applyBorder="1" applyAlignment="1">
      <alignment horizontal="center" vertical="center" shrinkToFit="1"/>
    </xf>
    <xf numFmtId="49" fontId="15" fillId="9" borderId="2" xfId="192" applyNumberFormat="1" applyFont="1" applyFill="1" applyBorder="1" applyAlignment="1">
      <alignment horizontal="center" vertical="center" shrinkToFit="1"/>
    </xf>
    <xf numFmtId="0" fontId="15" fillId="3" borderId="1" xfId="192" applyFont="1" applyFill="1" applyBorder="1" applyAlignment="1">
      <alignment horizontal="justify" vertical="top" wrapText="1"/>
    </xf>
    <xf numFmtId="49" fontId="15" fillId="0" borderId="3" xfId="192" applyNumberFormat="1" applyFont="1" applyFill="1" applyBorder="1" applyAlignment="1">
      <alignment horizontal="center" vertical="center" shrinkToFit="1"/>
    </xf>
    <xf numFmtId="49" fontId="15" fillId="4" borderId="41" xfId="192" applyNumberFormat="1" applyFont="1" applyFill="1" applyBorder="1" applyAlignment="1">
      <alignment horizontal="center"/>
    </xf>
    <xf numFmtId="49" fontId="14" fillId="4" borderId="41" xfId="192" applyNumberFormat="1" applyFont="1" applyFill="1" applyBorder="1" applyAlignment="1">
      <alignment horizontal="center"/>
    </xf>
    <xf numFmtId="49" fontId="14" fillId="0" borderId="1" xfId="192" applyNumberFormat="1" applyFont="1" applyBorder="1" applyAlignment="1">
      <alignment horizontal="center" vertical="top"/>
    </xf>
    <xf numFmtId="49" fontId="15" fillId="3" borderId="5" xfId="192" applyNumberFormat="1" applyFont="1" applyFill="1" applyBorder="1" applyAlignment="1">
      <alignment horizontal="center" vertical="center" shrinkToFit="1"/>
    </xf>
    <xf numFmtId="0" fontId="14" fillId="4" borderId="42" xfId="192" applyFont="1" applyFill="1" applyBorder="1" applyAlignment="1">
      <alignment horizontal="left" wrapText="1"/>
    </xf>
    <xf numFmtId="49" fontId="15" fillId="0" borderId="1" xfId="192" applyNumberFormat="1" applyFont="1" applyBorder="1" applyAlignment="1">
      <alignment horizontal="center" vertical="top"/>
    </xf>
    <xf numFmtId="49" fontId="15" fillId="0" borderId="6" xfId="192" applyNumberFormat="1" applyFont="1" applyFill="1" applyBorder="1" applyAlignment="1">
      <alignment horizontal="center" vertical="center" shrinkToFit="1"/>
    </xf>
    <xf numFmtId="49" fontId="14" fillId="0" borderId="5" xfId="192" applyNumberFormat="1" applyFont="1" applyFill="1" applyBorder="1" applyAlignment="1">
      <alignment horizontal="center" vertical="center" shrinkToFit="1"/>
    </xf>
    <xf numFmtId="49" fontId="15" fillId="0" borderId="70" xfId="192" applyNumberFormat="1" applyFont="1" applyFill="1" applyBorder="1" applyAlignment="1">
      <alignment horizontal="center" vertical="center" shrinkToFit="1"/>
    </xf>
    <xf numFmtId="49" fontId="14" fillId="0" borderId="3" xfId="192" applyNumberFormat="1" applyFont="1" applyFill="1" applyBorder="1" applyAlignment="1">
      <alignment horizontal="center" vertical="center" shrinkToFit="1"/>
    </xf>
    <xf numFmtId="49" fontId="15" fillId="0" borderId="8" xfId="192" applyNumberFormat="1" applyFont="1" applyFill="1" applyBorder="1" applyAlignment="1">
      <alignment horizontal="center" vertical="center" shrinkToFit="1"/>
    </xf>
    <xf numFmtId="0" fontId="15" fillId="0" borderId="9" xfId="192" applyFont="1" applyFill="1" applyBorder="1" applyAlignment="1">
      <alignment horizontal="justify" vertical="top" wrapText="1"/>
    </xf>
    <xf numFmtId="0" fontId="15" fillId="3" borderId="1" xfId="192" applyFont="1" applyFill="1" applyBorder="1" applyAlignment="1">
      <alignment horizontal="justify" wrapText="1"/>
    </xf>
    <xf numFmtId="0" fontId="15" fillId="0" borderId="4" xfId="192" applyFont="1" applyFill="1" applyBorder="1" applyAlignment="1">
      <alignment horizontal="justify" wrapText="1"/>
    </xf>
    <xf numFmtId="49" fontId="15" fillId="2" borderId="2" xfId="192" applyNumberFormat="1" applyFont="1" applyFill="1" applyBorder="1" applyAlignment="1">
      <alignment horizontal="center" vertical="center" shrinkToFit="1"/>
    </xf>
    <xf numFmtId="49" fontId="15" fillId="2" borderId="3" xfId="192" applyNumberFormat="1" applyFont="1" applyFill="1" applyBorder="1" applyAlignment="1">
      <alignment horizontal="center" vertical="center" shrinkToFit="1"/>
    </xf>
    <xf numFmtId="0" fontId="15" fillId="2" borderId="10" xfId="192" applyFont="1" applyFill="1" applyBorder="1" applyAlignment="1">
      <alignment horizontal="justify" vertical="top" wrapText="1"/>
    </xf>
    <xf numFmtId="0" fontId="15" fillId="2" borderId="1" xfId="192" applyFont="1" applyFill="1" applyBorder="1" applyAlignment="1">
      <alignment horizontal="justify" vertical="top" wrapText="1"/>
    </xf>
    <xf numFmtId="49" fontId="14" fillId="2" borderId="6" xfId="192" applyNumberFormat="1" applyFont="1" applyFill="1" applyBorder="1" applyAlignment="1">
      <alignment horizontal="center" vertical="center" shrinkToFit="1"/>
    </xf>
    <xf numFmtId="0" fontId="14" fillId="2" borderId="11" xfId="192" applyFont="1" applyFill="1" applyBorder="1" applyAlignment="1">
      <alignment horizontal="justify" vertical="top" wrapText="1"/>
    </xf>
    <xf numFmtId="49" fontId="14" fillId="4" borderId="23" xfId="192" applyNumberFormat="1" applyFont="1" applyFill="1" applyBorder="1" applyAlignment="1">
      <alignment horizontal="center"/>
    </xf>
    <xf numFmtId="49" fontId="14" fillId="2" borderId="5" xfId="192" applyNumberFormat="1" applyFont="1" applyFill="1" applyBorder="1" applyAlignment="1">
      <alignment horizontal="center" vertical="center" shrinkToFit="1"/>
    </xf>
    <xf numFmtId="0" fontId="14" fillId="2" borderId="12" xfId="192" applyFont="1" applyFill="1" applyBorder="1" applyAlignment="1">
      <alignment horizontal="justify" vertical="top" wrapText="1"/>
    </xf>
    <xf numFmtId="49" fontId="48" fillId="0" borderId="71" xfId="144" applyNumberFormat="1" applyFont="1" applyBorder="1" applyProtection="1">
      <alignment horizontal="center"/>
      <protection locked="0"/>
    </xf>
    <xf numFmtId="0" fontId="48" fillId="0" borderId="42" xfId="124" applyNumberFormat="1" applyFont="1" applyAlignment="1" applyProtection="1">
      <alignment wrapText="1"/>
      <protection locked="0"/>
    </xf>
    <xf numFmtId="49" fontId="49" fillId="0" borderId="1" xfId="144" applyNumberFormat="1" applyFont="1" applyBorder="1" applyProtection="1">
      <alignment horizontal="center"/>
      <protection locked="0"/>
    </xf>
    <xf numFmtId="0" fontId="49" fillId="0" borderId="55" xfId="124" applyNumberFormat="1" applyFont="1" applyBorder="1" applyAlignment="1" applyProtection="1">
      <alignment vertical="center" wrapText="1"/>
      <protection locked="0"/>
    </xf>
    <xf numFmtId="49" fontId="48" fillId="0" borderId="1" xfId="144" applyNumberFormat="1" applyFont="1" applyBorder="1" applyProtection="1">
      <alignment horizontal="center"/>
      <protection locked="0"/>
    </xf>
    <xf numFmtId="0" fontId="50" fillId="0" borderId="26" xfId="125" applyNumberFormat="1" applyFont="1" applyAlignment="1" applyProtection="1">
      <alignment horizontal="left" vertical="center" wrapText="1"/>
    </xf>
    <xf numFmtId="168" fontId="14" fillId="4" borderId="2" xfId="192" applyNumberFormat="1" applyFont="1" applyFill="1" applyBorder="1" applyAlignment="1">
      <alignment horizontal="right"/>
    </xf>
    <xf numFmtId="49" fontId="2" fillId="0" borderId="0" xfId="192" applyNumberFormat="1" applyFont="1" applyBorder="1" applyAlignment="1">
      <alignment horizontal="center"/>
    </xf>
    <xf numFmtId="0" fontId="6" fillId="0" borderId="0" xfId="192" applyNumberFormat="1" applyFont="1" applyFill="1" applyBorder="1" applyAlignment="1">
      <alignment horizontal="center"/>
    </xf>
    <xf numFmtId="171" fontId="6" fillId="0" borderId="0" xfId="194" applyNumberFormat="1" applyFont="1" applyFill="1" applyBorder="1" applyAlignment="1">
      <alignment horizontal="center" vertical="center"/>
    </xf>
    <xf numFmtId="0" fontId="2" fillId="0" borderId="0" xfId="192" applyFont="1" applyBorder="1" applyAlignment="1">
      <alignment horizontal="left"/>
    </xf>
    <xf numFmtId="0" fontId="2" fillId="0" borderId="0" xfId="192" applyFont="1" applyFill="1" applyAlignment="1">
      <alignment horizontal="left"/>
    </xf>
    <xf numFmtId="0" fontId="6" fillId="0" borderId="0" xfId="192" applyFont="1" applyFill="1" applyBorder="1" applyAlignment="1">
      <alignment horizontal="justify" vertical="top" wrapText="1"/>
    </xf>
    <xf numFmtId="0" fontId="2" fillId="0" borderId="0" xfId="192" applyFont="1" applyFill="1"/>
    <xf numFmtId="0" fontId="2" fillId="0" borderId="0" xfId="192" applyNumberFormat="1" applyFont="1" applyAlignment="1">
      <alignment horizontal="right"/>
    </xf>
    <xf numFmtId="0" fontId="5" fillId="0" borderId="13" xfId="192" applyFont="1" applyBorder="1" applyAlignment="1">
      <alignment horizontal="center"/>
    </xf>
    <xf numFmtId="0" fontId="6" fillId="0" borderId="1" xfId="192" applyFont="1" applyFill="1" applyBorder="1" applyAlignment="1">
      <alignment horizontal="justify" vertical="center" wrapText="1"/>
    </xf>
    <xf numFmtId="168" fontId="3" fillId="8" borderId="2" xfId="195" applyNumberFormat="1" applyFont="1" applyFill="1" applyBorder="1" applyAlignment="1">
      <alignment vertical="center"/>
    </xf>
    <xf numFmtId="0" fontId="2" fillId="0" borderId="0" xfId="192" applyFont="1" applyFill="1" applyAlignment="1">
      <alignment vertical="center"/>
    </xf>
    <xf numFmtId="0" fontId="6" fillId="3" borderId="1" xfId="192" applyFont="1" applyFill="1" applyBorder="1" applyAlignment="1">
      <alignment horizontal="justify" vertical="top" wrapText="1"/>
    </xf>
    <xf numFmtId="168" fontId="6" fillId="9" borderId="2" xfId="195" applyNumberFormat="1" applyFont="1" applyFill="1" applyBorder="1" applyAlignment="1">
      <alignment vertical="center"/>
    </xf>
    <xf numFmtId="0" fontId="6" fillId="0" borderId="4" xfId="192" applyFont="1" applyFill="1" applyBorder="1" applyAlignment="1">
      <alignment horizontal="justify" vertical="top" wrapText="1"/>
    </xf>
    <xf numFmtId="168" fontId="16" fillId="4" borderId="41" xfId="192" applyNumberFormat="1" applyFont="1" applyFill="1" applyBorder="1" applyAlignment="1">
      <alignment horizontal="right"/>
    </xf>
    <xf numFmtId="0" fontId="6" fillId="4" borderId="42" xfId="192" applyFont="1" applyFill="1" applyBorder="1" applyAlignment="1">
      <alignment wrapText="1"/>
    </xf>
    <xf numFmtId="168" fontId="6" fillId="9" borderId="1" xfId="195" applyNumberFormat="1" applyFont="1" applyFill="1" applyBorder="1" applyAlignment="1">
      <alignment vertical="center"/>
    </xf>
    <xf numFmtId="0" fontId="2" fillId="4" borderId="42" xfId="192" applyFont="1" applyFill="1" applyBorder="1" applyAlignment="1">
      <alignment wrapText="1"/>
    </xf>
    <xf numFmtId="0" fontId="6" fillId="3" borderId="12" xfId="192" applyFont="1" applyFill="1" applyBorder="1" applyAlignment="1">
      <alignment horizontal="justify" vertical="top" wrapText="1"/>
    </xf>
    <xf numFmtId="168" fontId="6" fillId="9" borderId="5" xfId="195" applyNumberFormat="1" applyFont="1" applyFill="1" applyBorder="1" applyAlignment="1">
      <alignment vertical="center"/>
    </xf>
    <xf numFmtId="0" fontId="2" fillId="4" borderId="42" xfId="192" applyFont="1" applyFill="1" applyBorder="1" applyAlignment="1">
      <alignment horizontal="left" wrapText="1"/>
    </xf>
    <xf numFmtId="0" fontId="6" fillId="0" borderId="0" xfId="192" applyFont="1" applyFill="1"/>
    <xf numFmtId="0" fontId="6" fillId="0" borderId="11" xfId="192" applyFont="1" applyFill="1" applyBorder="1" applyAlignment="1">
      <alignment horizontal="justify" vertical="top" wrapText="1"/>
    </xf>
    <xf numFmtId="168" fontId="6" fillId="8" borderId="6" xfId="195" applyNumberFormat="1" applyFont="1" applyFill="1" applyBorder="1" applyAlignment="1">
      <alignment vertical="center"/>
    </xf>
    <xf numFmtId="0" fontId="2" fillId="0" borderId="12" xfId="192" applyFont="1" applyFill="1" applyBorder="1" applyAlignment="1">
      <alignment horizontal="justify" vertical="top" wrapText="1"/>
    </xf>
    <xf numFmtId="0" fontId="2" fillId="0" borderId="0" xfId="192" applyFont="1" applyFill="1" applyBorder="1"/>
    <xf numFmtId="168" fontId="15" fillId="8" borderId="7" xfId="195" applyNumberFormat="1" applyFont="1" applyFill="1" applyBorder="1" applyAlignment="1">
      <alignment vertical="center"/>
    </xf>
    <xf numFmtId="0" fontId="6" fillId="3" borderId="1" xfId="192" applyFont="1" applyFill="1" applyBorder="1" applyAlignment="1">
      <alignment horizontal="justify" wrapText="1"/>
    </xf>
    <xf numFmtId="0" fontId="6" fillId="0" borderId="4" xfId="192" applyFont="1" applyFill="1" applyBorder="1" applyAlignment="1">
      <alignment horizontal="justify" wrapText="1"/>
    </xf>
    <xf numFmtId="0" fontId="6" fillId="2" borderId="1" xfId="192" applyFont="1" applyFill="1" applyBorder="1" applyAlignment="1">
      <alignment horizontal="justify" vertical="center" wrapText="1"/>
    </xf>
    <xf numFmtId="168" fontId="3" fillId="0" borderId="2" xfId="195" applyNumberFormat="1" applyFont="1" applyFill="1" applyBorder="1" applyAlignment="1">
      <alignment vertical="center"/>
    </xf>
    <xf numFmtId="0" fontId="6" fillId="2" borderId="0" xfId="192" applyFont="1" applyFill="1" applyAlignment="1">
      <alignment vertical="center"/>
    </xf>
    <xf numFmtId="167" fontId="6" fillId="2" borderId="0" xfId="192" applyNumberFormat="1" applyFont="1" applyFill="1" applyAlignment="1">
      <alignment vertical="center"/>
    </xf>
    <xf numFmtId="0" fontId="6" fillId="2" borderId="10" xfId="192" applyFont="1" applyFill="1" applyBorder="1" applyAlignment="1">
      <alignment horizontal="justify" vertical="top" wrapText="1"/>
    </xf>
    <xf numFmtId="168" fontId="6" fillId="0" borderId="3" xfId="195" applyNumberFormat="1" applyFont="1" applyFill="1" applyBorder="1" applyAlignment="1">
      <alignment vertical="center"/>
    </xf>
    <xf numFmtId="0" fontId="6" fillId="2" borderId="0" xfId="192" applyFont="1" applyFill="1"/>
    <xf numFmtId="0" fontId="2" fillId="2" borderId="11" xfId="192" applyFont="1" applyFill="1" applyBorder="1" applyAlignment="1">
      <alignment horizontal="justify" vertical="top" wrapText="1"/>
    </xf>
    <xf numFmtId="0" fontId="2" fillId="2" borderId="0" xfId="192" applyFont="1" applyFill="1"/>
    <xf numFmtId="0" fontId="2" fillId="4" borderId="42" xfId="192" applyFont="1" applyFill="1" applyBorder="1" applyAlignment="1">
      <alignment horizontal="left" wrapText="1" indent="2"/>
    </xf>
    <xf numFmtId="49" fontId="2" fillId="4" borderId="23" xfId="192" applyNumberFormat="1" applyFont="1" applyFill="1" applyBorder="1" applyAlignment="1">
      <alignment horizontal="center"/>
    </xf>
    <xf numFmtId="0" fontId="2" fillId="2" borderId="12" xfId="192" applyFont="1" applyFill="1" applyBorder="1" applyAlignment="1">
      <alignment horizontal="justify" vertical="top" wrapText="1"/>
    </xf>
    <xf numFmtId="168" fontId="16" fillId="4" borderId="38" xfId="192" applyNumberFormat="1" applyFont="1" applyFill="1" applyBorder="1" applyAlignment="1">
      <alignment horizontal="right"/>
    </xf>
    <xf numFmtId="0" fontId="51" fillId="0" borderId="42" xfId="124" applyNumberFormat="1" applyFont="1" applyAlignment="1" applyProtection="1">
      <alignment wrapText="1"/>
      <protection locked="0"/>
    </xf>
    <xf numFmtId="49" fontId="51" fillId="0" borderId="71" xfId="144" applyNumberFormat="1" applyFont="1" applyBorder="1" applyProtection="1">
      <alignment horizontal="center"/>
      <protection locked="0"/>
    </xf>
    <xf numFmtId="168" fontId="2" fillId="4" borderId="1" xfId="192" applyNumberFormat="1" applyFont="1" applyFill="1" applyBorder="1" applyAlignment="1">
      <alignment horizontal="right"/>
    </xf>
    <xf numFmtId="49" fontId="52" fillId="0" borderId="1" xfId="144" applyNumberFormat="1" applyFont="1" applyBorder="1" applyProtection="1">
      <alignment horizontal="center"/>
      <protection locked="0"/>
    </xf>
    <xf numFmtId="168" fontId="6" fillId="4" borderId="2" xfId="192" applyNumberFormat="1" applyFont="1" applyFill="1" applyBorder="1" applyAlignment="1">
      <alignment horizontal="right"/>
    </xf>
    <xf numFmtId="0" fontId="48" fillId="0" borderId="26" xfId="125" applyNumberFormat="1" applyFont="1" applyAlignment="1" applyProtection="1">
      <alignment horizontal="left" vertical="center" wrapText="1"/>
    </xf>
    <xf numFmtId="0" fontId="15" fillId="2" borderId="0" xfId="192" applyFont="1" applyFill="1"/>
    <xf numFmtId="171" fontId="2" fillId="0" borderId="0" xfId="195" applyNumberFormat="1" applyFont="1" applyFill="1"/>
    <xf numFmtId="0" fontId="13" fillId="0" borderId="0" xfId="192" applyFont="1" applyFill="1" applyAlignment="1">
      <alignment horizontal="justify" wrapText="1"/>
    </xf>
    <xf numFmtId="0" fontId="2" fillId="0" borderId="0" xfId="192" applyFont="1" applyFill="1" applyAlignment="1">
      <alignment horizontal="right"/>
    </xf>
    <xf numFmtId="0" fontId="2" fillId="0" borderId="0" xfId="192" applyFont="1" applyFill="1" applyAlignment="1"/>
    <xf numFmtId="0" fontId="13" fillId="0" borderId="0" xfId="192" applyFont="1" applyFill="1"/>
    <xf numFmtId="0" fontId="13" fillId="0" borderId="0" xfId="192" applyFill="1"/>
    <xf numFmtId="0" fontId="2" fillId="0" borderId="0" xfId="192" applyFont="1" applyFill="1" applyAlignment="1">
      <alignment horizontal="center"/>
    </xf>
    <xf numFmtId="0" fontId="18" fillId="0" borderId="1" xfId="192" applyFont="1" applyFill="1" applyBorder="1" applyAlignment="1">
      <alignment horizontal="center"/>
    </xf>
    <xf numFmtId="0" fontId="2" fillId="0" borderId="1" xfId="192" applyFont="1" applyFill="1" applyBorder="1" applyAlignment="1">
      <alignment horizontal="center"/>
    </xf>
    <xf numFmtId="0" fontId="19" fillId="0" borderId="1" xfId="192" applyFont="1" applyFill="1" applyBorder="1" applyAlignment="1">
      <alignment horizontal="justify"/>
    </xf>
    <xf numFmtId="49" fontId="18" fillId="0" borderId="1" xfId="192" applyNumberFormat="1" applyFont="1" applyFill="1" applyBorder="1" applyAlignment="1">
      <alignment horizontal="center"/>
    </xf>
    <xf numFmtId="166" fontId="6" fillId="0" borderId="1" xfId="196" applyNumberFormat="1" applyFont="1" applyFill="1" applyBorder="1"/>
    <xf numFmtId="0" fontId="18" fillId="0" borderId="1" xfId="192" applyFont="1" applyFill="1" applyBorder="1" applyAlignment="1">
      <alignment horizontal="justify"/>
    </xf>
    <xf numFmtId="166" fontId="2" fillId="0" borderId="1" xfId="196" applyNumberFormat="1" applyFont="1" applyFill="1" applyBorder="1"/>
    <xf numFmtId="0" fontId="18" fillId="0" borderId="1" xfId="192" applyFont="1" applyFill="1" applyBorder="1" applyAlignment="1">
      <alignment horizontal="justify" wrapText="1"/>
    </xf>
    <xf numFmtId="0" fontId="20" fillId="0" borderId="1" xfId="192" applyFont="1" applyFill="1" applyBorder="1" applyAlignment="1">
      <alignment horizontal="justify"/>
    </xf>
    <xf numFmtId="49" fontId="18" fillId="0" borderId="1" xfId="192" quotePrefix="1" applyNumberFormat="1" applyFont="1" applyFill="1" applyBorder="1" applyAlignment="1">
      <alignment horizontal="center"/>
    </xf>
    <xf numFmtId="0" fontId="20" fillId="0" borderId="10" xfId="192" applyFont="1" applyFill="1" applyBorder="1" applyAlignment="1">
      <alignment horizontal="justify"/>
    </xf>
    <xf numFmtId="0" fontId="21" fillId="0" borderId="1" xfId="192" applyFont="1" applyFill="1" applyBorder="1" applyAlignment="1">
      <alignment horizontal="justify"/>
    </xf>
    <xf numFmtId="166" fontId="21" fillId="0" borderId="1" xfId="196" applyNumberFormat="1" applyFont="1" applyFill="1" applyBorder="1"/>
    <xf numFmtId="49" fontId="19" fillId="0" borderId="1" xfId="192" applyNumberFormat="1" applyFont="1" applyFill="1" applyBorder="1" applyAlignment="1">
      <alignment horizontal="center"/>
    </xf>
    <xf numFmtId="49" fontId="19" fillId="0" borderId="1" xfId="192" quotePrefix="1" applyNumberFormat="1" applyFont="1" applyFill="1" applyBorder="1" applyAlignment="1">
      <alignment horizontal="center"/>
    </xf>
    <xf numFmtId="0" fontId="20" fillId="0" borderId="1" xfId="192" applyFont="1" applyFill="1" applyBorder="1" applyAlignment="1">
      <alignment horizontal="justify" wrapText="1"/>
    </xf>
    <xf numFmtId="166" fontId="18" fillId="0" borderId="1" xfId="196" applyNumberFormat="1" applyFont="1" applyFill="1" applyBorder="1"/>
    <xf numFmtId="0" fontId="21" fillId="0" borderId="1" xfId="192" applyFont="1" applyFill="1" applyBorder="1" applyAlignment="1"/>
    <xf numFmtId="0" fontId="21" fillId="0" borderId="1" xfId="192" applyFont="1" applyFill="1" applyBorder="1" applyAlignment="1">
      <alignment horizontal="center"/>
    </xf>
    <xf numFmtId="0" fontId="13" fillId="0" borderId="0" xfId="192" applyFill="1" applyAlignment="1">
      <alignment horizontal="center"/>
    </xf>
    <xf numFmtId="49" fontId="15" fillId="3" borderId="6" xfId="192" applyNumberFormat="1" applyFont="1" applyFill="1" applyBorder="1" applyAlignment="1">
      <alignment horizontal="center" vertical="center" shrinkToFit="1"/>
    </xf>
    <xf numFmtId="0" fontId="15" fillId="3" borderId="11" xfId="192" applyFont="1" applyFill="1" applyBorder="1" applyAlignment="1">
      <alignment horizontal="justify" vertical="top" wrapText="1"/>
    </xf>
    <xf numFmtId="49" fontId="14" fillId="4" borderId="1" xfId="192" applyNumberFormat="1" applyFont="1" applyFill="1" applyBorder="1" applyAlignment="1">
      <alignment horizontal="center"/>
    </xf>
    <xf numFmtId="0" fontId="14" fillId="4" borderId="1" xfId="192" applyFont="1" applyFill="1" applyBorder="1" applyAlignment="1">
      <alignment wrapText="1"/>
    </xf>
    <xf numFmtId="0" fontId="15" fillId="4" borderId="1" xfId="192" applyFont="1" applyFill="1" applyBorder="1" applyAlignment="1">
      <alignment wrapText="1"/>
    </xf>
    <xf numFmtId="49" fontId="15" fillId="0" borderId="15" xfId="192" applyNumberFormat="1" applyFont="1" applyBorder="1" applyAlignment="1">
      <alignment horizontal="center" vertical="top"/>
    </xf>
    <xf numFmtId="49" fontId="15" fillId="0" borderId="1" xfId="192" applyNumberFormat="1" applyFont="1" applyFill="1" applyBorder="1" applyAlignment="1">
      <alignment horizontal="center" vertical="center" shrinkToFit="1"/>
    </xf>
    <xf numFmtId="0" fontId="15" fillId="0" borderId="1" xfId="192" applyFont="1" applyFill="1" applyBorder="1" applyAlignment="1">
      <alignment horizontal="justify" vertical="top" wrapText="1"/>
    </xf>
    <xf numFmtId="49" fontId="14" fillId="0" borderId="1" xfId="192" applyNumberFormat="1" applyFont="1" applyFill="1" applyBorder="1" applyAlignment="1">
      <alignment horizontal="center" vertical="center" shrinkToFit="1"/>
    </xf>
    <xf numFmtId="0" fontId="14" fillId="0" borderId="1" xfId="192" applyFont="1" applyFill="1" applyBorder="1" applyAlignment="1">
      <alignment horizontal="justify" vertical="top" wrapText="1"/>
    </xf>
    <xf numFmtId="49" fontId="15" fillId="9" borderId="1" xfId="192" applyNumberFormat="1" applyFont="1" applyFill="1" applyBorder="1" applyAlignment="1">
      <alignment horizontal="center" vertical="top"/>
    </xf>
    <xf numFmtId="0" fontId="15" fillId="9" borderId="1" xfId="192" applyFont="1" applyFill="1" applyBorder="1" applyAlignment="1">
      <alignment horizontal="justify" vertical="center" wrapText="1"/>
    </xf>
    <xf numFmtId="0" fontId="15" fillId="9" borderId="2" xfId="192" applyNumberFormat="1" applyFont="1" applyFill="1" applyBorder="1" applyAlignment="1">
      <alignment vertical="center"/>
    </xf>
    <xf numFmtId="49" fontId="15" fillId="0" borderId="16" xfId="192" applyNumberFormat="1" applyFont="1" applyFill="1" applyBorder="1" applyAlignment="1">
      <alignment horizontal="center" vertical="center" shrinkToFit="1"/>
    </xf>
    <xf numFmtId="0" fontId="15" fillId="0" borderId="14" xfId="192" applyFont="1" applyFill="1" applyBorder="1" applyAlignment="1">
      <alignment horizontal="justify" vertical="top" wrapText="1"/>
    </xf>
    <xf numFmtId="0" fontId="16" fillId="0" borderId="14" xfId="192" applyNumberFormat="1" applyFont="1" applyFill="1" applyBorder="1" applyAlignment="1">
      <alignment horizontal="justify" vertical="top" wrapText="1"/>
    </xf>
    <xf numFmtId="0" fontId="2" fillId="0" borderId="9" xfId="192" applyFont="1" applyFill="1" applyBorder="1" applyAlignment="1">
      <alignment horizontal="justify" vertical="top" wrapText="1"/>
    </xf>
    <xf numFmtId="49" fontId="14" fillId="0" borderId="8" xfId="192" applyNumberFormat="1" applyFont="1" applyFill="1" applyBorder="1" applyAlignment="1">
      <alignment horizontal="center" vertical="center" shrinkToFit="1"/>
    </xf>
    <xf numFmtId="168" fontId="16" fillId="4" borderId="1" xfId="192" applyNumberFormat="1" applyFont="1" applyFill="1" applyBorder="1" applyAlignment="1">
      <alignment horizontal="right"/>
    </xf>
    <xf numFmtId="49" fontId="14" fillId="0" borderId="16" xfId="192" applyNumberFormat="1" applyFont="1" applyFill="1" applyBorder="1" applyAlignment="1">
      <alignment horizontal="center" vertical="center" shrinkToFit="1"/>
    </xf>
    <xf numFmtId="0" fontId="15" fillId="10" borderId="14" xfId="192" applyFont="1" applyFill="1" applyBorder="1" applyAlignment="1">
      <alignment horizontal="justify" vertical="top" wrapText="1"/>
    </xf>
    <xf numFmtId="49" fontId="15" fillId="10" borderId="16" xfId="192" applyNumberFormat="1" applyFont="1" applyFill="1" applyBorder="1" applyAlignment="1">
      <alignment horizontal="center" vertical="center" shrinkToFit="1"/>
    </xf>
    <xf numFmtId="168" fontId="22" fillId="10" borderId="1" xfId="192" applyNumberFormat="1" applyFont="1" applyFill="1" applyBorder="1" applyAlignment="1">
      <alignment horizontal="right"/>
    </xf>
    <xf numFmtId="0" fontId="6" fillId="11" borderId="1" xfId="192" applyFont="1" applyFill="1" applyBorder="1" applyAlignment="1">
      <alignment horizontal="justify" vertical="top" wrapText="1"/>
    </xf>
    <xf numFmtId="0" fontId="16" fillId="8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left" vertical="center" wrapText="1" indent="10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vertical="center" wrapText="1"/>
    </xf>
    <xf numFmtId="0" fontId="13" fillId="0" borderId="0" xfId="192" applyFont="1" applyFill="1" applyAlignment="1">
      <alignment horizontal="center"/>
    </xf>
    <xf numFmtId="167" fontId="13" fillId="0" borderId="0" xfId="192" applyNumberFormat="1" applyFont="1" applyFill="1" applyAlignment="1">
      <alignment horizontal="center"/>
    </xf>
    <xf numFmtId="49" fontId="21" fillId="0" borderId="1" xfId="192" applyNumberFormat="1" applyFont="1" applyFill="1" applyBorder="1" applyAlignment="1">
      <alignment horizontal="center"/>
    </xf>
    <xf numFmtId="49" fontId="21" fillId="0" borderId="1" xfId="192" quotePrefix="1" applyNumberFormat="1" applyFont="1" applyFill="1" applyBorder="1" applyAlignment="1">
      <alignment horizontal="center"/>
    </xf>
    <xf numFmtId="49" fontId="21" fillId="0" borderId="18" xfId="192" applyNumberFormat="1" applyFont="1" applyFill="1" applyBorder="1" applyAlignment="1">
      <alignment horizontal="center"/>
    </xf>
    <xf numFmtId="49" fontId="20" fillId="0" borderId="1" xfId="192" applyNumberFormat="1" applyFont="1" applyFill="1" applyBorder="1" applyAlignment="1">
      <alignment horizontal="center"/>
    </xf>
    <xf numFmtId="49" fontId="2" fillId="0" borderId="1" xfId="192" applyNumberFormat="1" applyFont="1" applyFill="1" applyBorder="1" applyAlignment="1">
      <alignment vertical="center" wrapText="1"/>
    </xf>
    <xf numFmtId="49" fontId="2" fillId="0" borderId="14" xfId="192" applyNumberFormat="1" applyFont="1" applyFill="1" applyBorder="1" applyAlignment="1">
      <alignment vertical="center" wrapText="1"/>
    </xf>
    <xf numFmtId="49" fontId="18" fillId="0" borderId="13" xfId="192" applyNumberFormat="1" applyFont="1" applyFill="1" applyBorder="1" applyAlignment="1">
      <alignment horizontal="center"/>
    </xf>
    <xf numFmtId="49" fontId="19" fillId="0" borderId="13" xfId="192" applyNumberFormat="1" applyFont="1" applyFill="1" applyBorder="1" applyAlignment="1">
      <alignment horizontal="center"/>
    </xf>
    <xf numFmtId="49" fontId="18" fillId="0" borderId="10" xfId="192" applyNumberFormat="1" applyFont="1" applyFill="1" applyBorder="1" applyAlignment="1">
      <alignment horizontal="center"/>
    </xf>
    <xf numFmtId="49" fontId="18" fillId="0" borderId="2" xfId="192" applyNumberFormat="1" applyFont="1" applyFill="1" applyBorder="1" applyAlignment="1">
      <alignment horizontal="center"/>
    </xf>
    <xf numFmtId="49" fontId="19" fillId="0" borderId="10" xfId="192" applyNumberFormat="1" applyFont="1" applyFill="1" applyBorder="1" applyAlignment="1">
      <alignment horizontal="center"/>
    </xf>
    <xf numFmtId="49" fontId="19" fillId="0" borderId="2" xfId="192" applyNumberFormat="1" applyFont="1" applyFill="1" applyBorder="1" applyAlignment="1">
      <alignment horizontal="center"/>
    </xf>
    <xf numFmtId="49" fontId="21" fillId="0" borderId="13" xfId="192" applyNumberFormat="1" applyFont="1" applyFill="1" applyBorder="1" applyAlignment="1">
      <alignment horizontal="center"/>
    </xf>
    <xf numFmtId="0" fontId="20" fillId="0" borderId="13" xfId="192" applyFont="1" applyFill="1" applyBorder="1" applyAlignment="1">
      <alignment horizontal="center"/>
    </xf>
    <xf numFmtId="0" fontId="21" fillId="0" borderId="13" xfId="192" applyFont="1" applyFill="1" applyBorder="1" applyAlignment="1">
      <alignment horizontal="center"/>
    </xf>
    <xf numFmtId="49" fontId="21" fillId="0" borderId="15" xfId="192" applyNumberFormat="1" applyFont="1" applyFill="1" applyBorder="1" applyAlignment="1">
      <alignment horizontal="center"/>
    </xf>
    <xf numFmtId="49" fontId="18" fillId="0" borderId="15" xfId="192" applyNumberFormat="1" applyFont="1" applyFill="1" applyBorder="1" applyAlignment="1">
      <alignment horizontal="center"/>
    </xf>
    <xf numFmtId="49" fontId="19" fillId="0" borderId="15" xfId="192" applyNumberFormat="1" applyFont="1" applyFill="1" applyBorder="1" applyAlignment="1">
      <alignment horizontal="center"/>
    </xf>
    <xf numFmtId="49" fontId="21" fillId="0" borderId="2" xfId="192" applyNumberFormat="1" applyFont="1" applyFill="1" applyBorder="1" applyAlignment="1">
      <alignment horizontal="center"/>
    </xf>
    <xf numFmtId="49" fontId="18" fillId="0" borderId="20" xfId="192" applyNumberFormat="1" applyFont="1" applyFill="1" applyBorder="1" applyAlignment="1">
      <alignment horizontal="center"/>
    </xf>
    <xf numFmtId="49" fontId="19" fillId="0" borderId="20" xfId="192" applyNumberFormat="1" applyFont="1" applyFill="1" applyBorder="1" applyAlignment="1">
      <alignment horizontal="center"/>
    </xf>
    <xf numFmtId="0" fontId="13" fillId="5" borderId="0" xfId="192" applyFont="1" applyFill="1"/>
    <xf numFmtId="0" fontId="13" fillId="8" borderId="0" xfId="192" applyFont="1" applyFill="1"/>
    <xf numFmtId="0" fontId="21" fillId="0" borderId="10" xfId="192" applyFont="1" applyFill="1" applyBorder="1" applyAlignment="1">
      <alignment horizontal="center"/>
    </xf>
    <xf numFmtId="49" fontId="21" fillId="0" borderId="10" xfId="192" applyNumberFormat="1" applyFont="1" applyFill="1" applyBorder="1" applyAlignment="1">
      <alignment horizontal="center"/>
    </xf>
    <xf numFmtId="49" fontId="21" fillId="0" borderId="20" xfId="192" applyNumberFormat="1" applyFont="1" applyFill="1" applyBorder="1" applyAlignment="1">
      <alignment horizontal="center"/>
    </xf>
    <xf numFmtId="0" fontId="21" fillId="0" borderId="19" xfId="192" quotePrefix="1" applyFont="1" applyFill="1" applyBorder="1" applyAlignment="1">
      <alignment horizontal="center"/>
    </xf>
    <xf numFmtId="49" fontId="18" fillId="8" borderId="1" xfId="192" applyNumberFormat="1" applyFont="1" applyFill="1" applyBorder="1" applyAlignment="1">
      <alignment horizontal="center"/>
    </xf>
    <xf numFmtId="0" fontId="26" fillId="0" borderId="0" xfId="192" applyFont="1" applyFill="1"/>
    <xf numFmtId="0" fontId="13" fillId="0" borderId="0" xfId="192" applyFont="1" applyFill="1" applyAlignment="1">
      <alignment horizontal="center" vertical="center" wrapText="1"/>
    </xf>
    <xf numFmtId="0" fontId="18" fillId="0" borderId="1" xfId="192" applyFont="1" applyFill="1" applyBorder="1" applyAlignment="1">
      <alignment horizontal="center" vertical="center" wrapText="1"/>
    </xf>
    <xf numFmtId="0" fontId="13" fillId="0" borderId="0" xfId="192" applyFont="1" applyFill="1" applyBorder="1" applyAlignment="1">
      <alignment horizontal="center"/>
    </xf>
    <xf numFmtId="0" fontId="13" fillId="0" borderId="0" xfId="192" applyFont="1" applyFill="1" applyBorder="1" applyAlignment="1">
      <alignment horizontal="justify" wrapText="1"/>
    </xf>
    <xf numFmtId="0" fontId="26" fillId="0" borderId="0" xfId="192" applyFont="1" applyFill="1" applyAlignment="1">
      <alignment horizontal="justify" wrapText="1"/>
    </xf>
    <xf numFmtId="0" fontId="18" fillId="0" borderId="1" xfId="0" applyFont="1" applyFill="1" applyBorder="1" applyAlignment="1">
      <alignment horizontal="justify" shrinkToFit="1"/>
    </xf>
    <xf numFmtId="0" fontId="18" fillId="0" borderId="1" xfId="0" applyFont="1" applyFill="1" applyBorder="1" applyAlignment="1">
      <alignment horizontal="center" shrinkToFit="1"/>
    </xf>
    <xf numFmtId="166" fontId="18" fillId="8" borderId="2" xfId="197" applyNumberFormat="1" applyFont="1" applyFill="1" applyBorder="1"/>
    <xf numFmtId="49" fontId="27" fillId="8" borderId="1" xfId="192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shrinkToFit="1"/>
    </xf>
    <xf numFmtId="49" fontId="2" fillId="4" borderId="23" xfId="192" applyNumberFormat="1" applyFont="1" applyFill="1" applyBorder="1" applyAlignment="1">
      <alignment horizontal="center" vertical="center"/>
    </xf>
    <xf numFmtId="49" fontId="15" fillId="0" borderId="1" xfId="192" applyNumberFormat="1" applyFont="1" applyBorder="1" applyAlignment="1">
      <alignment horizontal="center" vertical="center"/>
    </xf>
    <xf numFmtId="0" fontId="14" fillId="8" borderId="42" xfId="192" applyFont="1" applyFill="1" applyBorder="1" applyAlignment="1">
      <alignment horizontal="left" wrapText="1" indent="2"/>
    </xf>
    <xf numFmtId="0" fontId="51" fillId="8" borderId="26" xfId="121" applyNumberFormat="1" applyFont="1" applyFill="1" applyBorder="1" applyAlignment="1" applyProtection="1">
      <alignment horizontal="left" vertical="center" wrapText="1"/>
    </xf>
    <xf numFmtId="49" fontId="2" fillId="8" borderId="23" xfId="192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wrapText="1"/>
    </xf>
    <xf numFmtId="49" fontId="19" fillId="8" borderId="1" xfId="192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166" fontId="19" fillId="8" borderId="2" xfId="197" applyNumberFormat="1" applyFont="1" applyFill="1" applyBorder="1"/>
    <xf numFmtId="0" fontId="25" fillId="0" borderId="1" xfId="0" applyFont="1" applyFill="1" applyBorder="1" applyAlignment="1">
      <alignment horizontal="justify" shrinkToFit="1"/>
    </xf>
    <xf numFmtId="49" fontId="25" fillId="8" borderId="1" xfId="192" applyNumberFormat="1" applyFont="1" applyFill="1" applyBorder="1" applyAlignment="1">
      <alignment horizontal="center"/>
    </xf>
    <xf numFmtId="49" fontId="28" fillId="8" borderId="1" xfId="192" applyNumberFormat="1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 shrinkToFit="1"/>
    </xf>
    <xf numFmtId="166" fontId="28" fillId="8" borderId="2" xfId="197" applyNumberFormat="1" applyFont="1" applyFill="1" applyBorder="1"/>
    <xf numFmtId="49" fontId="18" fillId="8" borderId="10" xfId="192" applyNumberFormat="1" applyFont="1" applyFill="1" applyBorder="1" applyAlignment="1">
      <alignment horizontal="center"/>
    </xf>
    <xf numFmtId="49" fontId="2" fillId="8" borderId="1" xfId="192" applyNumberFormat="1" applyFont="1" applyFill="1" applyBorder="1" applyAlignment="1">
      <alignment vertical="center" wrapText="1"/>
    </xf>
    <xf numFmtId="0" fontId="24" fillId="0" borderId="0" xfId="192" applyFont="1" applyFill="1" applyBorder="1" applyAlignment="1">
      <alignment horizontal="left" vertical="center"/>
    </xf>
    <xf numFmtId="0" fontId="24" fillId="0" borderId="0" xfId="192" applyFont="1" applyFill="1" applyBorder="1" applyAlignment="1">
      <alignment horizontal="center" vertical="center"/>
    </xf>
    <xf numFmtId="0" fontId="24" fillId="0" borderId="0" xfId="192" applyFont="1" applyFill="1" applyAlignment="1">
      <alignment vertical="center"/>
    </xf>
    <xf numFmtId="0" fontId="24" fillId="0" borderId="0" xfId="192" applyFont="1" applyFill="1"/>
    <xf numFmtId="0" fontId="5" fillId="0" borderId="0" xfId="192" applyFont="1" applyFill="1" applyBorder="1" applyAlignment="1">
      <alignment horizontal="center" vertical="center"/>
    </xf>
    <xf numFmtId="0" fontId="24" fillId="0" borderId="1" xfId="192" applyFont="1" applyFill="1" applyBorder="1" applyAlignment="1">
      <alignment horizontal="center" vertical="top" wrapText="1"/>
    </xf>
    <xf numFmtId="0" fontId="24" fillId="0" borderId="0" xfId="192" applyFont="1" applyFill="1" applyBorder="1"/>
    <xf numFmtId="49" fontId="29" fillId="0" borderId="1" xfId="192" applyNumberFormat="1" applyFont="1" applyFill="1" applyBorder="1" applyAlignment="1">
      <alignment horizontal="center" vertical="center"/>
    </xf>
    <xf numFmtId="49" fontId="24" fillId="0" borderId="0" xfId="192" applyNumberFormat="1" applyFont="1" applyFill="1"/>
    <xf numFmtId="49" fontId="30" fillId="0" borderId="9" xfId="192" applyNumberFormat="1" applyFont="1" applyFill="1" applyBorder="1" applyAlignment="1">
      <alignment wrapText="1"/>
    </xf>
    <xf numFmtId="49" fontId="31" fillId="0" borderId="9" xfId="192" applyNumberFormat="1" applyFont="1" applyFill="1" applyBorder="1" applyAlignment="1">
      <alignment horizontal="left"/>
    </xf>
    <xf numFmtId="165" fontId="32" fillId="0" borderId="9" xfId="192" applyNumberFormat="1" applyFont="1" applyFill="1" applyBorder="1"/>
    <xf numFmtId="0" fontId="53" fillId="0" borderId="0" xfId="192" applyFont="1" applyFill="1"/>
    <xf numFmtId="49" fontId="5" fillId="0" borderId="1" xfId="192" applyNumberFormat="1" applyFont="1" applyFill="1" applyBorder="1" applyAlignment="1">
      <alignment horizontal="left" vertical="center"/>
    </xf>
    <xf numFmtId="49" fontId="5" fillId="0" borderId="1" xfId="192" applyNumberFormat="1" applyFont="1" applyFill="1" applyBorder="1" applyAlignment="1">
      <alignment horizontal="center" vertical="center"/>
    </xf>
    <xf numFmtId="165" fontId="5" fillId="0" borderId="1" xfId="192" applyNumberFormat="1" applyFont="1" applyFill="1" applyBorder="1" applyAlignment="1">
      <alignment horizontal="center" vertical="center"/>
    </xf>
    <xf numFmtId="49" fontId="30" fillId="0" borderId="0" xfId="192" applyNumberFormat="1" applyFont="1" applyFill="1" applyBorder="1" applyAlignment="1">
      <alignment wrapText="1"/>
    </xf>
    <xf numFmtId="49" fontId="31" fillId="0" borderId="0" xfId="192" applyNumberFormat="1" applyFont="1" applyFill="1" applyBorder="1" applyAlignment="1">
      <alignment horizontal="left"/>
    </xf>
    <xf numFmtId="165" fontId="32" fillId="0" borderId="0" xfId="192" applyNumberFormat="1" applyFont="1" applyFill="1" applyBorder="1"/>
    <xf numFmtId="165" fontId="32" fillId="0" borderId="0" xfId="192" applyNumberFormat="1" applyFont="1" applyFill="1" applyBorder="1" applyAlignment="1">
      <alignment horizontal="center"/>
    </xf>
    <xf numFmtId="49" fontId="31" fillId="0" borderId="0" xfId="192" applyNumberFormat="1" applyFont="1" applyFill="1" applyBorder="1" applyAlignment="1">
      <alignment wrapText="1"/>
    </xf>
    <xf numFmtId="165" fontId="24" fillId="0" borderId="0" xfId="192" applyNumberFormat="1" applyFont="1" applyFill="1" applyBorder="1"/>
    <xf numFmtId="49" fontId="5" fillId="0" borderId="0" xfId="192" applyNumberFormat="1" applyFont="1" applyFill="1" applyBorder="1" applyAlignment="1">
      <alignment horizontal="left" vertical="center"/>
    </xf>
    <xf numFmtId="49" fontId="5" fillId="0" borderId="0" xfId="192" applyNumberFormat="1" applyFont="1" applyFill="1" applyBorder="1" applyAlignment="1">
      <alignment horizontal="center" vertical="center"/>
    </xf>
    <xf numFmtId="165" fontId="5" fillId="0" borderId="0" xfId="192" applyNumberFormat="1" applyFont="1" applyFill="1" applyBorder="1" applyAlignment="1">
      <alignment horizontal="center" vertical="center"/>
    </xf>
    <xf numFmtId="0" fontId="54" fillId="0" borderId="0" xfId="192" applyFont="1" applyFill="1"/>
    <xf numFmtId="0" fontId="24" fillId="0" borderId="1" xfId="192" applyFont="1" applyFill="1" applyBorder="1" applyAlignment="1">
      <alignment horizontal="center" vertical="top" wrapText="1" shrinkToFit="1"/>
    </xf>
    <xf numFmtId="49" fontId="2" fillId="0" borderId="0" xfId="192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Fill="1"/>
    <xf numFmtId="0" fontId="18" fillId="0" borderId="0" xfId="0" applyFont="1" applyAlignment="1"/>
    <xf numFmtId="0" fontId="18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justify" shrinkToFit="1"/>
    </xf>
    <xf numFmtId="49" fontId="19" fillId="0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166" fontId="19" fillId="0" borderId="1" xfId="0" applyNumberFormat="1" applyFont="1" applyBorder="1" applyAlignment="1">
      <alignment horizontal="center" shrinkToFit="1"/>
    </xf>
    <xf numFmtId="49" fontId="18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66" fontId="18" fillId="0" borderId="1" xfId="0" applyNumberFormat="1" applyFont="1" applyBorder="1" applyAlignment="1">
      <alignment horizontal="center" shrinkToFit="1"/>
    </xf>
    <xf numFmtId="49" fontId="28" fillId="0" borderId="1" xfId="192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shrinkToFit="1"/>
    </xf>
    <xf numFmtId="0" fontId="21" fillId="0" borderId="1" xfId="0" applyFont="1" applyFill="1" applyBorder="1" applyAlignment="1">
      <alignment horizontal="center" shrinkToFit="1"/>
    </xf>
    <xf numFmtId="49" fontId="21" fillId="8" borderId="1" xfId="192" applyNumberFormat="1" applyFont="1" applyFill="1" applyBorder="1" applyAlignment="1">
      <alignment horizontal="center"/>
    </xf>
    <xf numFmtId="166" fontId="21" fillId="8" borderId="2" xfId="197" applyNumberFormat="1" applyFont="1" applyFill="1" applyBorder="1"/>
    <xf numFmtId="0" fontId="20" fillId="0" borderId="1" xfId="0" applyFont="1" applyFill="1" applyBorder="1" applyAlignment="1">
      <alignment horizontal="center" shrinkToFit="1"/>
    </xf>
    <xf numFmtId="49" fontId="20" fillId="8" borderId="1" xfId="192" applyNumberFormat="1" applyFont="1" applyFill="1" applyBorder="1" applyAlignment="1">
      <alignment horizontal="center"/>
    </xf>
    <xf numFmtId="166" fontId="20" fillId="8" borderId="2" xfId="197" applyNumberFormat="1" applyFont="1" applyFill="1" applyBorder="1"/>
    <xf numFmtId="166" fontId="25" fillId="8" borderId="2" xfId="197" applyNumberFormat="1" applyFont="1" applyFill="1" applyBorder="1"/>
    <xf numFmtId="166" fontId="18" fillId="0" borderId="1" xfId="0" applyNumberFormat="1" applyFont="1" applyFill="1" applyBorder="1" applyAlignment="1">
      <alignment horizontal="center" shrinkToFit="1"/>
    </xf>
    <xf numFmtId="0" fontId="20" fillId="0" borderId="1" xfId="0" applyFont="1" applyFill="1" applyBorder="1" applyAlignment="1">
      <alignment horizontal="justify" shrinkToFit="1"/>
    </xf>
    <xf numFmtId="0" fontId="19" fillId="0" borderId="1" xfId="0" applyFont="1" applyFill="1" applyBorder="1" applyAlignment="1">
      <alignment shrinkToFit="1"/>
    </xf>
    <xf numFmtId="166" fontId="19" fillId="0" borderId="1" xfId="198" applyNumberFormat="1" applyFont="1" applyFill="1" applyBorder="1" applyAlignment="1" applyProtection="1">
      <alignment horizontal="center" vertical="center" shrinkToFit="1"/>
    </xf>
    <xf numFmtId="0" fontId="21" fillId="8" borderId="1" xfId="0" applyFont="1" applyFill="1" applyBorder="1" applyAlignment="1">
      <alignment horizontal="center" shrinkToFit="1"/>
    </xf>
    <xf numFmtId="168" fontId="2" fillId="0" borderId="72" xfId="195" applyNumberFormat="1" applyFont="1" applyFill="1" applyBorder="1" applyAlignment="1">
      <alignment vertical="center"/>
    </xf>
    <xf numFmtId="49" fontId="27" fillId="8" borderId="10" xfId="192" applyNumberFormat="1" applyFont="1" applyFill="1" applyBorder="1" applyAlignment="1">
      <alignment horizontal="center"/>
    </xf>
    <xf numFmtId="49" fontId="25" fillId="8" borderId="10" xfId="192" applyNumberFormat="1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 shrinkToFit="1"/>
    </xf>
    <xf numFmtId="0" fontId="21" fillId="0" borderId="1" xfId="192" applyFont="1" applyFill="1" applyBorder="1" applyAlignment="1">
      <alignment horizontal="justify" wrapText="1"/>
    </xf>
    <xf numFmtId="49" fontId="27" fillId="8" borderId="13" xfId="192" applyNumberFormat="1" applyFont="1" applyFill="1" applyBorder="1" applyAlignment="1">
      <alignment horizontal="center"/>
    </xf>
    <xf numFmtId="49" fontId="27" fillId="8" borderId="20" xfId="192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5" fillId="0" borderId="0" xfId="192" applyFont="1" applyBorder="1" applyAlignment="1">
      <alignment horizontal="center"/>
    </xf>
    <xf numFmtId="0" fontId="2" fillId="0" borderId="1" xfId="195" applyNumberFormat="1" applyFont="1" applyFill="1" applyBorder="1" applyAlignment="1">
      <alignment horizontal="center" vertical="center" wrapText="1"/>
    </xf>
    <xf numFmtId="0" fontId="18" fillId="0" borderId="10" xfId="192" applyFont="1" applyFill="1" applyBorder="1" applyAlignment="1">
      <alignment horizontal="center"/>
    </xf>
    <xf numFmtId="0" fontId="2" fillId="0" borderId="10" xfId="192" applyFont="1" applyFill="1" applyBorder="1" applyAlignment="1">
      <alignment horizontal="center"/>
    </xf>
    <xf numFmtId="0" fontId="13" fillId="0" borderId="1" xfId="192" applyFill="1" applyBorder="1" applyAlignment="1">
      <alignment horizontal="center" vertical="center"/>
    </xf>
    <xf numFmtId="0" fontId="13" fillId="0" borderId="1" xfId="192" applyFont="1" applyFill="1" applyBorder="1" applyAlignment="1">
      <alignment horizontal="center" vertical="center" wrapText="1"/>
    </xf>
    <xf numFmtId="0" fontId="19" fillId="0" borderId="0" xfId="192" applyFont="1" applyFill="1" applyBorder="1" applyAlignment="1"/>
    <xf numFmtId="0" fontId="18" fillId="0" borderId="14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center"/>
    </xf>
    <xf numFmtId="0" fontId="0" fillId="0" borderId="1" xfId="0" applyBorder="1"/>
    <xf numFmtId="0" fontId="18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8" borderId="10" xfId="197" applyNumberFormat="1" applyFont="1" applyFill="1" applyBorder="1" applyAlignment="1">
      <alignment horizontal="center"/>
    </xf>
    <xf numFmtId="0" fontId="13" fillId="0" borderId="79" xfId="192" applyFont="1" applyFill="1" applyBorder="1" applyAlignment="1">
      <alignment horizontal="center" vertical="center" wrapText="1"/>
    </xf>
    <xf numFmtId="0" fontId="18" fillId="0" borderId="81" xfId="192" applyFont="1" applyFill="1" applyBorder="1" applyAlignment="1">
      <alignment horizontal="center"/>
    </xf>
    <xf numFmtId="0" fontId="13" fillId="0" borderId="81" xfId="192" applyFont="1" applyFill="1" applyBorder="1"/>
    <xf numFmtId="0" fontId="13" fillId="0" borderId="82" xfId="192" applyFont="1" applyFill="1" applyBorder="1"/>
    <xf numFmtId="0" fontId="18" fillId="0" borderId="86" xfId="192" applyFont="1" applyFill="1" applyBorder="1" applyAlignment="1">
      <alignment horizontal="center" wrapText="1"/>
    </xf>
    <xf numFmtId="0" fontId="21" fillId="8" borderId="85" xfId="197" applyNumberFormat="1" applyFont="1" applyFill="1" applyBorder="1" applyAlignment="1">
      <alignment horizontal="center" wrapText="1"/>
    </xf>
    <xf numFmtId="0" fontId="21" fillId="0" borderId="87" xfId="192" applyFont="1" applyFill="1" applyBorder="1" applyAlignment="1">
      <alignment horizontal="justify"/>
    </xf>
    <xf numFmtId="0" fontId="19" fillId="0" borderId="87" xfId="192" applyFont="1" applyFill="1" applyBorder="1" applyAlignment="1">
      <alignment horizontal="justify"/>
    </xf>
    <xf numFmtId="0" fontId="20" fillId="0" borderId="87" xfId="192" applyFont="1" applyFill="1" applyBorder="1" applyAlignment="1">
      <alignment horizontal="justify"/>
    </xf>
    <xf numFmtId="0" fontId="20" fillId="0" borderId="85" xfId="192" applyFont="1" applyFill="1" applyBorder="1" applyAlignment="1">
      <alignment horizontal="justify"/>
    </xf>
    <xf numFmtId="0" fontId="18" fillId="0" borderId="85" xfId="192" applyFont="1" applyFill="1" applyBorder="1" applyAlignment="1">
      <alignment horizontal="justify"/>
    </xf>
    <xf numFmtId="0" fontId="19" fillId="0" borderId="88" xfId="192" applyFont="1" applyFill="1" applyBorder="1" applyAlignment="1">
      <alignment horizontal="justify" wrapText="1"/>
    </xf>
    <xf numFmtId="0" fontId="25" fillId="0" borderId="87" xfId="192" applyFont="1" applyFill="1" applyBorder="1" applyAlignment="1">
      <alignment horizontal="justify"/>
    </xf>
    <xf numFmtId="0" fontId="21" fillId="0" borderId="85" xfId="192" applyFont="1" applyFill="1" applyBorder="1" applyAlignment="1">
      <alignment horizontal="justify" wrapText="1"/>
    </xf>
    <xf numFmtId="0" fontId="18" fillId="0" borderId="87" xfId="192" applyFont="1" applyFill="1" applyBorder="1" applyAlignment="1">
      <alignment horizontal="justify" vertical="justify"/>
    </xf>
    <xf numFmtId="0" fontId="19" fillId="0" borderId="85" xfId="192" applyFont="1" applyFill="1" applyBorder="1" applyAlignment="1">
      <alignment horizontal="justify" vertical="justify"/>
    </xf>
    <xf numFmtId="0" fontId="18" fillId="0" borderId="85" xfId="192" applyFont="1" applyFill="1" applyBorder="1" applyAlignment="1">
      <alignment horizontal="justify" vertical="justify"/>
    </xf>
    <xf numFmtId="0" fontId="21" fillId="0" borderId="85" xfId="192" applyFont="1" applyFill="1" applyBorder="1" applyAlignment="1">
      <alignment horizontal="justify"/>
    </xf>
    <xf numFmtId="0" fontId="19" fillId="0" borderId="85" xfId="192" applyFont="1" applyFill="1" applyBorder="1" applyAlignment="1">
      <alignment horizontal="justify"/>
    </xf>
    <xf numFmtId="0" fontId="27" fillId="0" borderId="87" xfId="192" applyFont="1" applyFill="1" applyBorder="1" applyAlignment="1">
      <alignment horizontal="justify"/>
    </xf>
    <xf numFmtId="0" fontId="25" fillId="0" borderId="87" xfId="0" applyFont="1" applyFill="1" applyBorder="1" applyAlignment="1">
      <alignment horizontal="justify" shrinkToFit="1"/>
    </xf>
    <xf numFmtId="0" fontId="20" fillId="0" borderId="87" xfId="0" applyFont="1" applyFill="1" applyBorder="1" applyAlignment="1">
      <alignment horizontal="justify" shrinkToFit="1"/>
    </xf>
    <xf numFmtId="0" fontId="6" fillId="8" borderId="87" xfId="0" applyFont="1" applyFill="1" applyBorder="1" applyAlignment="1">
      <alignment wrapText="1"/>
    </xf>
    <xf numFmtId="0" fontId="18" fillId="0" borderId="87" xfId="0" applyFont="1" applyFill="1" applyBorder="1" applyAlignment="1">
      <alignment horizontal="justify" shrinkToFit="1"/>
    </xf>
    <xf numFmtId="0" fontId="21" fillId="0" borderId="85" xfId="0" applyFont="1" applyFill="1" applyBorder="1" applyAlignment="1">
      <alignment horizontal="justify" shrinkToFit="1"/>
    </xf>
    <xf numFmtId="0" fontId="21" fillId="0" borderId="85" xfId="192" applyFont="1" applyFill="1" applyBorder="1" applyAlignment="1">
      <alignment wrapText="1"/>
    </xf>
    <xf numFmtId="0" fontId="18" fillId="0" borderId="87" xfId="192" applyFont="1" applyFill="1" applyBorder="1" applyAlignment="1">
      <alignment horizontal="justify" wrapText="1"/>
    </xf>
    <xf numFmtId="0" fontId="18" fillId="0" borderId="80" xfId="192" applyFont="1" applyFill="1" applyBorder="1" applyAlignment="1">
      <alignment horizontal="center"/>
    </xf>
    <xf numFmtId="0" fontId="18" fillId="0" borderId="82" xfId="192" applyFont="1" applyFill="1" applyBorder="1" applyAlignment="1">
      <alignment horizontal="center"/>
    </xf>
    <xf numFmtId="0" fontId="21" fillId="8" borderId="78" xfId="192" quotePrefix="1" applyFont="1" applyFill="1" applyBorder="1" applyAlignment="1">
      <alignment horizontal="center"/>
    </xf>
    <xf numFmtId="0" fontId="18" fillId="8" borderId="91" xfId="192" quotePrefix="1" applyFont="1" applyFill="1" applyBorder="1" applyAlignment="1">
      <alignment horizontal="center"/>
    </xf>
    <xf numFmtId="0" fontId="21" fillId="0" borderId="78" xfId="192" quotePrefix="1" applyFont="1" applyFill="1" applyBorder="1" applyAlignment="1">
      <alignment horizontal="center"/>
    </xf>
    <xf numFmtId="0" fontId="21" fillId="0" borderId="91" xfId="192" applyFont="1" applyFill="1" applyBorder="1" applyAlignment="1">
      <alignment horizontal="center"/>
    </xf>
    <xf numFmtId="0" fontId="18" fillId="0" borderId="78" xfId="192" quotePrefix="1" applyFont="1" applyFill="1" applyBorder="1" applyAlignment="1">
      <alignment horizontal="center"/>
    </xf>
    <xf numFmtId="0" fontId="19" fillId="0" borderId="91" xfId="192" applyFont="1" applyFill="1" applyBorder="1" applyAlignment="1">
      <alignment horizontal="center"/>
    </xf>
    <xf numFmtId="49" fontId="18" fillId="0" borderId="91" xfId="192" applyNumberFormat="1" applyFont="1" applyFill="1" applyBorder="1" applyAlignment="1">
      <alignment horizontal="center"/>
    </xf>
    <xf numFmtId="0" fontId="18" fillId="0" borderId="91" xfId="192" quotePrefix="1" applyFont="1" applyFill="1" applyBorder="1" applyAlignment="1">
      <alignment horizontal="center"/>
    </xf>
    <xf numFmtId="49" fontId="18" fillId="0" borderId="79" xfId="192" applyNumberFormat="1" applyFont="1" applyFill="1" applyBorder="1" applyAlignment="1">
      <alignment horizontal="center"/>
    </xf>
    <xf numFmtId="49" fontId="18" fillId="0" borderId="91" xfId="192" quotePrefix="1" applyNumberFormat="1" applyFont="1" applyFill="1" applyBorder="1" applyAlignment="1">
      <alignment horizontal="center"/>
    </xf>
    <xf numFmtId="49" fontId="21" fillId="0" borderId="91" xfId="192" quotePrefix="1" applyNumberFormat="1" applyFont="1" applyFill="1" applyBorder="1" applyAlignment="1">
      <alignment horizontal="center"/>
    </xf>
    <xf numFmtId="0" fontId="19" fillId="0" borderId="78" xfId="192" quotePrefix="1" applyFont="1" applyFill="1" applyBorder="1" applyAlignment="1">
      <alignment horizontal="center"/>
    </xf>
    <xf numFmtId="49" fontId="19" fillId="0" borderId="79" xfId="192" applyNumberFormat="1" applyFont="1" applyFill="1" applyBorder="1" applyAlignment="1">
      <alignment horizontal="center"/>
    </xf>
    <xf numFmtId="49" fontId="21" fillId="0" borderId="79" xfId="192" applyNumberFormat="1" applyFont="1" applyFill="1" applyBorder="1" applyAlignment="1">
      <alignment horizontal="center"/>
    </xf>
    <xf numFmtId="0" fontId="18" fillId="0" borderId="79" xfId="192" applyFont="1" applyFill="1" applyBorder="1" applyAlignment="1">
      <alignment horizontal="center"/>
    </xf>
    <xf numFmtId="49" fontId="19" fillId="0" borderId="91" xfId="192" applyNumberFormat="1" applyFont="1" applyFill="1" applyBorder="1" applyAlignment="1">
      <alignment horizontal="center"/>
    </xf>
    <xf numFmtId="0" fontId="20" fillId="0" borderId="78" xfId="192" quotePrefix="1" applyFont="1" applyFill="1" applyBorder="1" applyAlignment="1">
      <alignment horizontal="center"/>
    </xf>
    <xf numFmtId="0" fontId="19" fillId="0" borderId="91" xfId="192" quotePrefix="1" applyFont="1" applyFill="1" applyBorder="1" applyAlignment="1">
      <alignment horizontal="center"/>
    </xf>
    <xf numFmtId="0" fontId="27" fillId="8" borderId="78" xfId="192" quotePrefix="1" applyFont="1" applyFill="1" applyBorder="1" applyAlignment="1">
      <alignment horizontal="center"/>
    </xf>
    <xf numFmtId="49" fontId="27" fillId="8" borderId="79" xfId="192" applyNumberFormat="1" applyFont="1" applyFill="1" applyBorder="1" applyAlignment="1">
      <alignment horizontal="center"/>
    </xf>
    <xf numFmtId="0" fontId="18" fillId="8" borderId="78" xfId="192" quotePrefix="1" applyFont="1" applyFill="1" applyBorder="1" applyAlignment="1">
      <alignment horizontal="center"/>
    </xf>
    <xf numFmtId="49" fontId="18" fillId="8" borderId="79" xfId="192" applyNumberFormat="1" applyFont="1" applyFill="1" applyBorder="1" applyAlignment="1">
      <alignment horizontal="center"/>
    </xf>
    <xf numFmtId="0" fontId="25" fillId="8" borderId="78" xfId="192" quotePrefix="1" applyFont="1" applyFill="1" applyBorder="1" applyAlignment="1">
      <alignment horizontal="center"/>
    </xf>
    <xf numFmtId="49" fontId="25" fillId="8" borderId="79" xfId="192" applyNumberFormat="1" applyFont="1" applyFill="1" applyBorder="1" applyAlignment="1">
      <alignment horizontal="center"/>
    </xf>
    <xf numFmtId="0" fontId="19" fillId="8" borderId="92" xfId="192" quotePrefix="1" applyFont="1" applyFill="1" applyBorder="1" applyAlignment="1">
      <alignment horizontal="center"/>
    </xf>
    <xf numFmtId="49" fontId="19" fillId="8" borderId="79" xfId="192" applyNumberFormat="1" applyFont="1" applyFill="1" applyBorder="1" applyAlignment="1">
      <alignment horizontal="center"/>
    </xf>
    <xf numFmtId="0" fontId="27" fillId="8" borderId="92" xfId="192" quotePrefix="1" applyFont="1" applyFill="1" applyBorder="1" applyAlignment="1">
      <alignment horizontal="center"/>
    </xf>
    <xf numFmtId="49" fontId="25" fillId="8" borderId="91" xfId="192" applyNumberFormat="1" applyFont="1" applyFill="1" applyBorder="1" applyAlignment="1">
      <alignment horizontal="center"/>
    </xf>
    <xf numFmtId="49" fontId="21" fillId="0" borderId="79" xfId="192" quotePrefix="1" applyNumberFormat="1" applyFont="1" applyFill="1" applyBorder="1" applyAlignment="1">
      <alignment horizontal="center"/>
    </xf>
    <xf numFmtId="0" fontId="21" fillId="0" borderId="79" xfId="192" applyFont="1" applyFill="1" applyBorder="1" applyAlignment="1">
      <alignment horizontal="center"/>
    </xf>
    <xf numFmtId="0" fontId="18" fillId="0" borderId="79" xfId="192" quotePrefix="1" applyFont="1" applyFill="1" applyBorder="1" applyAlignment="1">
      <alignment horizontal="center"/>
    </xf>
    <xf numFmtId="166" fontId="6" fillId="8" borderId="93" xfId="192" applyNumberFormat="1" applyFont="1" applyFill="1" applyBorder="1"/>
    <xf numFmtId="166" fontId="21" fillId="0" borderId="85" xfId="197" applyNumberFormat="1" applyFont="1" applyFill="1" applyBorder="1"/>
    <xf numFmtId="166" fontId="18" fillId="0" borderId="85" xfId="197" applyNumberFormat="1" applyFont="1" applyFill="1" applyBorder="1"/>
    <xf numFmtId="166" fontId="2" fillId="0" borderId="87" xfId="197" applyNumberFormat="1" applyFont="1" applyFill="1" applyBorder="1"/>
    <xf numFmtId="166" fontId="2" fillId="0" borderId="87" xfId="192" applyNumberFormat="1" applyFont="1" applyFill="1" applyBorder="1"/>
    <xf numFmtId="166" fontId="21" fillId="0" borderId="87" xfId="197" applyNumberFormat="1" applyFont="1" applyFill="1" applyBorder="1"/>
    <xf numFmtId="166" fontId="18" fillId="0" borderId="87" xfId="197" applyNumberFormat="1" applyFont="1" applyFill="1" applyBorder="1"/>
    <xf numFmtId="166" fontId="6" fillId="0" borderId="87" xfId="192" applyNumberFormat="1" applyFont="1" applyFill="1" applyBorder="1"/>
    <xf numFmtId="166" fontId="27" fillId="8" borderId="87" xfId="197" applyNumberFormat="1" applyFont="1" applyFill="1" applyBorder="1"/>
    <xf numFmtId="166" fontId="18" fillId="8" borderId="87" xfId="197" applyNumberFormat="1" applyFont="1" applyFill="1" applyBorder="1"/>
    <xf numFmtId="166" fontId="25" fillId="8" borderId="87" xfId="197" applyNumberFormat="1" applyFont="1" applyFill="1" applyBorder="1"/>
    <xf numFmtId="166" fontId="19" fillId="8" borderId="87" xfId="197" applyNumberFormat="1" applyFont="1" applyFill="1" applyBorder="1"/>
    <xf numFmtId="166" fontId="21" fillId="8" borderId="87" xfId="197" applyNumberFormat="1" applyFont="1" applyFill="1" applyBorder="1"/>
    <xf numFmtId="0" fontId="19" fillId="0" borderId="73" xfId="192" applyFont="1" applyFill="1" applyBorder="1" applyAlignment="1">
      <alignment horizontal="justify" wrapText="1"/>
    </xf>
    <xf numFmtId="0" fontId="19" fillId="0" borderId="94" xfId="192" applyFont="1" applyFill="1" applyBorder="1" applyAlignment="1">
      <alignment horizontal="center"/>
    </xf>
    <xf numFmtId="0" fontId="18" fillId="0" borderId="95" xfId="192" quotePrefix="1" applyFont="1" applyFill="1" applyBorder="1" applyAlignment="1">
      <alignment horizontal="center"/>
    </xf>
    <xf numFmtId="0" fontId="18" fillId="0" borderId="96" xfId="192" quotePrefix="1" applyFont="1" applyFill="1" applyBorder="1" applyAlignment="1">
      <alignment horizontal="center"/>
    </xf>
    <xf numFmtId="167" fontId="18" fillId="0" borderId="97" xfId="197" quotePrefix="1" applyNumberFormat="1" applyFont="1" applyFill="1" applyBorder="1" applyAlignment="1">
      <alignment horizontal="center"/>
    </xf>
    <xf numFmtId="166" fontId="21" fillId="0" borderId="73" xfId="192" applyNumberFormat="1" applyFont="1" applyFill="1" applyBorder="1" applyAlignment="1">
      <alignment horizontal="right"/>
    </xf>
    <xf numFmtId="166" fontId="21" fillId="12" borderId="13" xfId="197" applyNumberFormat="1" applyFont="1" applyFill="1" applyBorder="1"/>
    <xf numFmtId="0" fontId="18" fillId="12" borderId="2" xfId="192" applyFont="1" applyFill="1" applyBorder="1" applyAlignment="1">
      <alignment horizontal="center" vertical="center" wrapText="1"/>
    </xf>
    <xf numFmtId="49" fontId="2" fillId="12" borderId="83" xfId="192" applyNumberFormat="1" applyFont="1" applyFill="1" applyBorder="1" applyAlignment="1">
      <alignment horizontal="center" wrapText="1"/>
    </xf>
    <xf numFmtId="166" fontId="6" fillId="12" borderId="13" xfId="192" applyNumberFormat="1" applyFont="1" applyFill="1" applyBorder="1"/>
    <xf numFmtId="166" fontId="18" fillId="12" borderId="13" xfId="197" applyNumberFormat="1" applyFont="1" applyFill="1" applyBorder="1"/>
    <xf numFmtId="166" fontId="2" fillId="12" borderId="17" xfId="197" applyNumberFormat="1" applyFont="1" applyFill="1" applyBorder="1"/>
    <xf numFmtId="166" fontId="2" fillId="12" borderId="17" xfId="192" applyNumberFormat="1" applyFont="1" applyFill="1" applyBorder="1"/>
    <xf numFmtId="166" fontId="21" fillId="12" borderId="17" xfId="197" applyNumberFormat="1" applyFont="1" applyFill="1" applyBorder="1"/>
    <xf numFmtId="166" fontId="18" fillId="12" borderId="17" xfId="197" applyNumberFormat="1" applyFont="1" applyFill="1" applyBorder="1"/>
    <xf numFmtId="166" fontId="6" fillId="12" borderId="17" xfId="192" applyNumberFormat="1" applyFont="1" applyFill="1" applyBorder="1"/>
    <xf numFmtId="166" fontId="27" fillId="12" borderId="17" xfId="197" applyNumberFormat="1" applyFont="1" applyFill="1" applyBorder="1"/>
    <xf numFmtId="166" fontId="25" fillId="12" borderId="17" xfId="197" applyNumberFormat="1" applyFont="1" applyFill="1" applyBorder="1"/>
    <xf numFmtId="166" fontId="19" fillId="12" borderId="17" xfId="197" applyNumberFormat="1" applyFont="1" applyFill="1" applyBorder="1"/>
    <xf numFmtId="166" fontId="21" fillId="12" borderId="95" xfId="192" applyNumberFormat="1" applyFont="1" applyFill="1" applyBorder="1" applyAlignment="1">
      <alignment horizontal="right"/>
    </xf>
    <xf numFmtId="0" fontId="21" fillId="8" borderId="85" xfId="192" applyFont="1" applyFill="1" applyBorder="1" applyAlignment="1">
      <alignment horizontal="justify" wrapText="1"/>
    </xf>
    <xf numFmtId="0" fontId="19" fillId="8" borderId="78" xfId="192" quotePrefix="1" applyFont="1" applyFill="1" applyBorder="1" applyAlignment="1">
      <alignment horizontal="center"/>
    </xf>
    <xf numFmtId="49" fontId="19" fillId="8" borderId="2" xfId="192" applyNumberFormat="1" applyFont="1" applyFill="1" applyBorder="1" applyAlignment="1">
      <alignment horizontal="center"/>
    </xf>
    <xf numFmtId="49" fontId="19" fillId="8" borderId="91" xfId="192" applyNumberFormat="1" applyFont="1" applyFill="1" applyBorder="1" applyAlignment="1">
      <alignment horizontal="center"/>
    </xf>
    <xf numFmtId="166" fontId="6" fillId="8" borderId="87" xfId="192" applyNumberFormat="1" applyFont="1" applyFill="1" applyBorder="1"/>
    <xf numFmtId="49" fontId="19" fillId="8" borderId="1" xfId="192" quotePrefix="1" applyNumberFormat="1" applyFont="1" applyFill="1" applyBorder="1" applyAlignment="1">
      <alignment horizontal="center"/>
    </xf>
    <xf numFmtId="0" fontId="20" fillId="8" borderId="87" xfId="197" applyNumberFormat="1" applyFont="1" applyFill="1" applyBorder="1" applyAlignment="1">
      <alignment horizontal="justify" wrapText="1"/>
    </xf>
    <xf numFmtId="49" fontId="18" fillId="8" borderId="2" xfId="192" applyNumberFormat="1" applyFont="1" applyFill="1" applyBorder="1" applyAlignment="1">
      <alignment horizontal="center"/>
    </xf>
    <xf numFmtId="49" fontId="18" fillId="8" borderId="17" xfId="192" applyNumberFormat="1" applyFont="1" applyFill="1" applyBorder="1" applyAlignment="1">
      <alignment horizontal="center"/>
    </xf>
    <xf numFmtId="0" fontId="18" fillId="8" borderId="85" xfId="192" applyFont="1" applyFill="1" applyBorder="1" applyAlignment="1">
      <alignment horizontal="justify"/>
    </xf>
    <xf numFmtId="166" fontId="2" fillId="8" borderId="87" xfId="192" applyNumberFormat="1" applyFont="1" applyFill="1" applyBorder="1"/>
    <xf numFmtId="168" fontId="16" fillId="8" borderId="38" xfId="192" applyNumberFormat="1" applyFont="1" applyFill="1" applyBorder="1" applyAlignment="1">
      <alignment horizontal="right"/>
    </xf>
    <xf numFmtId="168" fontId="16" fillId="8" borderId="1" xfId="192" applyNumberFormat="1" applyFont="1" applyFill="1" applyBorder="1" applyAlignment="1">
      <alignment horizontal="right"/>
    </xf>
    <xf numFmtId="168" fontId="2" fillId="8" borderId="72" xfId="195" applyNumberFormat="1" applyFont="1" applyFill="1" applyBorder="1" applyAlignment="1">
      <alignment vertical="center"/>
    </xf>
    <xf numFmtId="168" fontId="2" fillId="8" borderId="6" xfId="195" applyNumberFormat="1" applyFont="1" applyFill="1" applyBorder="1" applyAlignment="1">
      <alignment vertical="center"/>
    </xf>
    <xf numFmtId="168" fontId="16" fillId="8" borderId="41" xfId="192" applyNumberFormat="1" applyFont="1" applyFill="1" applyBorder="1" applyAlignment="1">
      <alignment horizontal="right"/>
    </xf>
    <xf numFmtId="168" fontId="2" fillId="8" borderId="5" xfId="195" applyNumberFormat="1" applyFont="1" applyFill="1" applyBorder="1" applyAlignment="1">
      <alignment vertical="center"/>
    </xf>
    <xf numFmtId="0" fontId="6" fillId="13" borderId="1" xfId="192" applyFont="1" applyFill="1" applyBorder="1" applyAlignment="1">
      <alignment horizontal="justify" vertical="top" wrapText="1"/>
    </xf>
    <xf numFmtId="49" fontId="15" fillId="13" borderId="2" xfId="192" applyNumberFormat="1" applyFont="1" applyFill="1" applyBorder="1" applyAlignment="1">
      <alignment horizontal="center" vertical="center" shrinkToFit="1"/>
    </xf>
    <xf numFmtId="168" fontId="6" fillId="13" borderId="2" xfId="195" applyNumberFormat="1" applyFont="1" applyFill="1" applyBorder="1" applyAlignment="1">
      <alignment vertical="center"/>
    </xf>
    <xf numFmtId="0" fontId="5" fillId="13" borderId="1" xfId="192" applyFont="1" applyFill="1" applyBorder="1" applyAlignment="1">
      <alignment horizontal="justify" vertical="center" wrapText="1"/>
    </xf>
    <xf numFmtId="0" fontId="6" fillId="13" borderId="2" xfId="192" applyNumberFormat="1" applyFont="1" applyFill="1" applyBorder="1" applyAlignment="1">
      <alignment vertical="center"/>
    </xf>
    <xf numFmtId="168" fontId="3" fillId="13" borderId="2" xfId="195" applyNumberFormat="1" applyFont="1" applyFill="1" applyBorder="1" applyAlignment="1">
      <alignment vertical="center"/>
    </xf>
    <xf numFmtId="166" fontId="21" fillId="8" borderId="1" xfId="196" applyNumberFormat="1" applyFont="1" applyFill="1" applyBorder="1"/>
    <xf numFmtId="166" fontId="2" fillId="8" borderId="1" xfId="196" applyNumberFormat="1" applyFont="1" applyFill="1" applyBorder="1"/>
    <xf numFmtId="165" fontId="6" fillId="0" borderId="10" xfId="0" applyNumberFormat="1" applyFont="1" applyBorder="1" applyAlignment="1">
      <alignment horizontal="right" vertical="center" wrapText="1" indent="1"/>
    </xf>
    <xf numFmtId="165" fontId="2" fillId="0" borderId="1" xfId="0" applyNumberFormat="1" applyFont="1" applyBorder="1" applyAlignment="1">
      <alignment horizontal="right" vertical="center" wrapText="1" indent="1"/>
    </xf>
    <xf numFmtId="165" fontId="7" fillId="0" borderId="1" xfId="0" applyNumberFormat="1" applyFont="1" applyFill="1" applyBorder="1" applyAlignment="1">
      <alignment horizontal="right" vertical="center" wrapText="1" indent="1"/>
    </xf>
    <xf numFmtId="165" fontId="6" fillId="0" borderId="1" xfId="0" applyNumberFormat="1" applyFont="1" applyBorder="1" applyAlignment="1">
      <alignment horizontal="right" vertical="center" wrapText="1" indent="1"/>
    </xf>
    <xf numFmtId="0" fontId="34" fillId="0" borderId="0" xfId="0" applyFont="1" applyBorder="1" applyAlignment="1"/>
    <xf numFmtId="0" fontId="14" fillId="0" borderId="4" xfId="192" applyFont="1" applyFill="1" applyBorder="1" applyAlignment="1">
      <alignment horizontal="justify" wrapText="1"/>
    </xf>
    <xf numFmtId="166" fontId="27" fillId="8" borderId="1" xfId="197" applyNumberFormat="1" applyFont="1" applyFill="1" applyBorder="1"/>
    <xf numFmtId="0" fontId="5" fillId="0" borderId="0" xfId="192" applyFont="1" applyAlignment="1">
      <alignment horizontal="center"/>
    </xf>
    <xf numFmtId="0" fontId="24" fillId="0" borderId="0" xfId="199" applyFont="1" applyFill="1" applyAlignment="1">
      <alignment horizontal="center"/>
    </xf>
    <xf numFmtId="0" fontId="56" fillId="0" borderId="0" xfId="199" applyFont="1"/>
    <xf numFmtId="0" fontId="24" fillId="0" borderId="0" xfId="199" applyFont="1" applyFill="1" applyAlignment="1">
      <alignment horizontal="right"/>
    </xf>
    <xf numFmtId="0" fontId="24" fillId="0" borderId="1" xfId="199" applyFont="1" applyFill="1" applyBorder="1" applyAlignment="1">
      <alignment horizontal="center" vertical="center" wrapText="1"/>
    </xf>
    <xf numFmtId="0" fontId="24" fillId="0" borderId="12" xfId="199" applyFont="1" applyFill="1" applyBorder="1" applyAlignment="1">
      <alignment horizontal="left" vertical="center" wrapText="1"/>
    </xf>
    <xf numFmtId="165" fontId="56" fillId="0" borderId="12" xfId="199" applyNumberFormat="1" applyFont="1" applyBorder="1" applyAlignment="1">
      <alignment horizontal="center"/>
    </xf>
    <xf numFmtId="0" fontId="5" fillId="0" borderId="12" xfId="199" applyFont="1" applyFill="1" applyBorder="1" applyAlignment="1">
      <alignment horizontal="left" vertical="center" wrapText="1"/>
    </xf>
    <xf numFmtId="0" fontId="24" fillId="0" borderId="12" xfId="200" applyFont="1" applyFill="1" applyBorder="1" applyAlignment="1">
      <alignment horizontal="left" vertical="center" wrapText="1"/>
    </xf>
    <xf numFmtId="0" fontId="24" fillId="0" borderId="98" xfId="199" applyFont="1" applyFill="1" applyBorder="1" applyAlignment="1">
      <alignment horizontal="left" vertical="center" wrapText="1" indent="1"/>
    </xf>
    <xf numFmtId="165" fontId="56" fillId="0" borderId="98" xfId="199" applyNumberFormat="1" applyFont="1" applyBorder="1" applyAlignment="1">
      <alignment horizontal="center"/>
    </xf>
    <xf numFmtId="0" fontId="5" fillId="0" borderId="1" xfId="199" applyFont="1" applyFill="1" applyBorder="1" applyAlignment="1">
      <alignment vertical="center" wrapText="1"/>
    </xf>
    <xf numFmtId="165" fontId="57" fillId="0" borderId="1" xfId="199" applyNumberFormat="1" applyFont="1" applyBorder="1" applyAlignment="1">
      <alignment horizontal="center"/>
    </xf>
    <xf numFmtId="0" fontId="56" fillId="0" borderId="0" xfId="199" applyFont="1" applyAlignment="1">
      <alignment horizontal="center"/>
    </xf>
    <xf numFmtId="165" fontId="56" fillId="0" borderId="0" xfId="199" applyNumberFormat="1" applyFont="1" applyAlignment="1">
      <alignment horizontal="center"/>
    </xf>
    <xf numFmtId="0" fontId="5" fillId="0" borderId="0" xfId="192" applyFont="1" applyAlignment="1"/>
    <xf numFmtId="0" fontId="17" fillId="0" borderId="0" xfId="192" applyFont="1" applyFill="1" applyAlignment="1"/>
    <xf numFmtId="165" fontId="32" fillId="8" borderId="9" xfId="192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6" fillId="0" borderId="0" xfId="192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6" fillId="0" borderId="13" xfId="192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5" fillId="0" borderId="0" xfId="192" applyFont="1" applyAlignment="1">
      <alignment horizontal="center"/>
    </xf>
    <xf numFmtId="0" fontId="2" fillId="0" borderId="14" xfId="192" applyFont="1" applyFill="1" applyBorder="1" applyAlignment="1">
      <alignment horizontal="center" vertical="center"/>
    </xf>
    <xf numFmtId="0" fontId="2" fillId="0" borderId="10" xfId="192" applyFont="1" applyFill="1" applyBorder="1" applyAlignment="1">
      <alignment horizontal="center" vertical="center"/>
    </xf>
    <xf numFmtId="0" fontId="2" fillId="0" borderId="14" xfId="192" applyFont="1" applyFill="1" applyBorder="1" applyAlignment="1">
      <alignment horizontal="center" vertical="top" wrapText="1"/>
    </xf>
    <xf numFmtId="0" fontId="2" fillId="0" borderId="10" xfId="192" applyFont="1" applyFill="1" applyBorder="1" applyAlignment="1">
      <alignment horizontal="center" vertical="top" wrapText="1"/>
    </xf>
    <xf numFmtId="171" fontId="2" fillId="0" borderId="1" xfId="195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192" applyFont="1" applyFill="1" applyAlignment="1">
      <alignment horizontal="center"/>
    </xf>
    <xf numFmtId="0" fontId="18" fillId="0" borderId="1" xfId="192" applyFont="1" applyFill="1" applyBorder="1" applyAlignment="1">
      <alignment horizontal="center" vertical="center"/>
    </xf>
    <xf numFmtId="0" fontId="18" fillId="0" borderId="1" xfId="192" applyFont="1" applyFill="1" applyBorder="1" applyAlignment="1">
      <alignment horizontal="center" vertical="center" wrapText="1"/>
    </xf>
    <xf numFmtId="0" fontId="19" fillId="0" borderId="0" xfId="192" applyFont="1" applyFill="1" applyBorder="1" applyAlignment="1">
      <alignment horizontal="center"/>
    </xf>
    <xf numFmtId="0" fontId="18" fillId="0" borderId="90" xfId="192" applyFont="1" applyFill="1" applyBorder="1" applyAlignment="1">
      <alignment horizontal="center" vertical="center" wrapText="1"/>
    </xf>
    <xf numFmtId="0" fontId="18" fillId="0" borderId="91" xfId="192" applyFont="1" applyFill="1" applyBorder="1" applyAlignment="1">
      <alignment horizontal="center" vertical="center" wrapText="1"/>
    </xf>
    <xf numFmtId="0" fontId="18" fillId="0" borderId="89" xfId="192" applyFont="1" applyFill="1" applyBorder="1" applyAlignment="1">
      <alignment horizontal="center" vertical="center" wrapText="1"/>
    </xf>
    <xf numFmtId="0" fontId="18" fillId="0" borderId="76" xfId="192" applyFont="1" applyFill="1" applyBorder="1" applyAlignment="1">
      <alignment horizontal="center" vertical="center" wrapText="1"/>
    </xf>
    <xf numFmtId="0" fontId="18" fillId="0" borderId="77" xfId="192" applyFont="1" applyFill="1" applyBorder="1" applyAlignment="1">
      <alignment horizontal="center" vertical="center" wrapText="1"/>
    </xf>
    <xf numFmtId="0" fontId="18" fillId="0" borderId="84" xfId="192" applyFont="1" applyFill="1" applyBorder="1" applyAlignment="1">
      <alignment horizontal="center" vertical="center" wrapText="1"/>
    </xf>
    <xf numFmtId="0" fontId="18" fillId="0" borderId="85" xfId="192" applyFont="1" applyFill="1" applyBorder="1" applyAlignment="1">
      <alignment horizontal="center" vertical="center" wrapText="1"/>
    </xf>
    <xf numFmtId="0" fontId="18" fillId="0" borderId="74" xfId="192" applyFont="1" applyFill="1" applyBorder="1" applyAlignment="1">
      <alignment horizontal="center" vertical="center" wrapText="1"/>
    </xf>
    <xf numFmtId="0" fontId="18" fillId="0" borderId="78" xfId="192" applyFont="1" applyFill="1" applyBorder="1" applyAlignment="1">
      <alignment horizontal="center" vertical="center" wrapText="1"/>
    </xf>
    <xf numFmtId="0" fontId="18" fillId="0" borderId="75" xfId="192" applyFont="1" applyFill="1" applyBorder="1" applyAlignment="1">
      <alignment horizontal="center" vertical="center" wrapText="1"/>
    </xf>
    <xf numFmtId="0" fontId="18" fillId="0" borderId="10" xfId="192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3" fillId="0" borderId="15" xfId="192" applyFont="1" applyFill="1" applyBorder="1" applyAlignment="1">
      <alignment horizontal="center" vertical="center" shrinkToFit="1"/>
    </xf>
    <xf numFmtId="0" fontId="33" fillId="0" borderId="17" xfId="192" applyFont="1" applyFill="1" applyBorder="1" applyAlignment="1">
      <alignment horizontal="center" vertical="center" shrinkToFit="1"/>
    </xf>
    <xf numFmtId="0" fontId="33" fillId="0" borderId="2" xfId="192" applyFont="1" applyFill="1" applyBorder="1" applyAlignment="1">
      <alignment horizontal="center" vertical="center" shrinkToFit="1"/>
    </xf>
    <xf numFmtId="0" fontId="24" fillId="0" borderId="14" xfId="192" applyFont="1" applyFill="1" applyBorder="1" applyAlignment="1">
      <alignment horizontal="center" vertical="center" shrinkToFit="1"/>
    </xf>
    <xf numFmtId="0" fontId="24" fillId="0" borderId="10" xfId="192" applyFont="1" applyFill="1" applyBorder="1" applyAlignment="1">
      <alignment horizontal="center" vertical="center" shrinkToFit="1"/>
    </xf>
    <xf numFmtId="0" fontId="24" fillId="0" borderId="1" xfId="199" applyFont="1" applyFill="1" applyBorder="1" applyAlignment="1">
      <alignment horizontal="center" vertical="center" wrapText="1"/>
    </xf>
    <xf numFmtId="0" fontId="24" fillId="0" borderId="1" xfId="199" applyFont="1" applyFill="1" applyBorder="1" applyAlignment="1">
      <alignment horizontal="center" vertical="center"/>
    </xf>
    <xf numFmtId="0" fontId="5" fillId="0" borderId="0" xfId="199" applyFont="1" applyFill="1" applyAlignment="1">
      <alignment horizontal="center" wrapText="1"/>
    </xf>
    <xf numFmtId="0" fontId="2" fillId="0" borderId="0" xfId="192" applyFont="1" applyFill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0" fontId="5" fillId="0" borderId="0" xfId="192" applyFont="1" applyFill="1" applyBorder="1" applyAlignment="1">
      <alignment horizontal="center" wrapText="1"/>
    </xf>
    <xf numFmtId="0" fontId="24" fillId="0" borderId="0" xfId="199" applyFont="1" applyAlignment="1">
      <alignment vertical="center" wrapText="1"/>
    </xf>
    <xf numFmtId="0" fontId="24" fillId="0" borderId="0" xfId="199" applyFont="1" applyFill="1" applyAlignment="1"/>
    <xf numFmtId="0" fontId="6" fillId="0" borderId="0" xfId="192" applyFont="1" applyAlignment="1">
      <alignment horizontal="left"/>
    </xf>
  </cellXfs>
  <cellStyles count="201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105"/>
    <cellStyle name="xl200" xfId="106"/>
    <cellStyle name="xl201" xfId="107"/>
    <cellStyle name="xl202" xfId="108"/>
    <cellStyle name="xl203" xfId="109"/>
    <cellStyle name="xl204" xfId="110"/>
    <cellStyle name="xl21" xfId="111"/>
    <cellStyle name="xl22" xfId="112"/>
    <cellStyle name="xl23" xfId="113"/>
    <cellStyle name="xl24" xfId="114"/>
    <cellStyle name="xl25" xfId="115"/>
    <cellStyle name="xl26" xfId="116"/>
    <cellStyle name="xl27" xfId="117"/>
    <cellStyle name="xl28" xfId="118"/>
    <cellStyle name="xl29" xfId="119"/>
    <cellStyle name="xl30" xfId="120"/>
    <cellStyle name="xl31" xfId="121"/>
    <cellStyle name="xl32" xfId="122"/>
    <cellStyle name="xl33" xfId="123"/>
    <cellStyle name="xl34" xfId="124"/>
    <cellStyle name="xl34 2" xfId="125"/>
    <cellStyle name="xl35" xfId="126"/>
    <cellStyle name="xl36" xfId="127"/>
    <cellStyle name="xl37" xfId="128"/>
    <cellStyle name="xl38" xfId="129"/>
    <cellStyle name="xl39" xfId="130"/>
    <cellStyle name="xl40" xfId="131"/>
    <cellStyle name="xl41" xfId="132"/>
    <cellStyle name="xl42" xfId="133"/>
    <cellStyle name="xl43" xfId="134"/>
    <cellStyle name="xl44" xfId="135"/>
    <cellStyle name="xl45" xfId="136"/>
    <cellStyle name="xl46" xfId="137"/>
    <cellStyle name="xl47" xfId="138"/>
    <cellStyle name="xl48" xfId="139"/>
    <cellStyle name="xl49" xfId="140"/>
    <cellStyle name="xl50" xfId="141"/>
    <cellStyle name="xl51" xfId="142"/>
    <cellStyle name="xl52" xfId="143"/>
    <cellStyle name="xl53" xfId="144"/>
    <cellStyle name="xl53 2" xfId="145"/>
    <cellStyle name="xl54" xfId="146"/>
    <cellStyle name="xl55" xfId="147"/>
    <cellStyle name="xl56" xfId="148"/>
    <cellStyle name="xl57" xfId="149"/>
    <cellStyle name="xl58" xfId="150"/>
    <cellStyle name="xl59" xfId="151"/>
    <cellStyle name="xl60" xfId="152"/>
    <cellStyle name="xl61" xfId="153"/>
    <cellStyle name="xl62" xfId="154"/>
    <cellStyle name="xl63" xfId="155"/>
    <cellStyle name="xl64" xfId="156"/>
    <cellStyle name="xl65" xfId="157"/>
    <cellStyle name="xl66" xfId="158"/>
    <cellStyle name="xl67" xfId="159"/>
    <cellStyle name="xl68" xfId="160"/>
    <cellStyle name="xl69" xfId="161"/>
    <cellStyle name="xl70" xfId="162"/>
    <cellStyle name="xl71" xfId="163"/>
    <cellStyle name="xl72" xfId="164"/>
    <cellStyle name="xl73" xfId="165"/>
    <cellStyle name="xl74" xfId="166"/>
    <cellStyle name="xl75" xfId="167"/>
    <cellStyle name="xl76" xfId="168"/>
    <cellStyle name="xl77" xfId="169"/>
    <cellStyle name="xl78" xfId="170"/>
    <cellStyle name="xl79" xfId="171"/>
    <cellStyle name="xl80" xfId="172"/>
    <cellStyle name="xl81" xfId="173"/>
    <cellStyle name="xl82" xfId="174"/>
    <cellStyle name="xl83" xfId="175"/>
    <cellStyle name="xl84" xfId="176"/>
    <cellStyle name="xl85" xfId="177"/>
    <cellStyle name="xl86" xfId="178"/>
    <cellStyle name="xl87" xfId="179"/>
    <cellStyle name="xl88" xfId="180"/>
    <cellStyle name="xl89" xfId="181"/>
    <cellStyle name="xl90" xfId="182"/>
    <cellStyle name="xl91" xfId="183"/>
    <cellStyle name="xl92" xfId="184"/>
    <cellStyle name="xl93" xfId="185"/>
    <cellStyle name="xl94" xfId="186"/>
    <cellStyle name="xl95" xfId="187"/>
    <cellStyle name="xl96" xfId="188"/>
    <cellStyle name="xl97" xfId="189"/>
    <cellStyle name="xl98" xfId="190"/>
    <cellStyle name="xl99" xfId="191"/>
    <cellStyle name="Обычный" xfId="0" builtinId="0"/>
    <cellStyle name="Обычный 2" xfId="192"/>
    <cellStyle name="Обычный 3" xfId="199"/>
    <cellStyle name="Обычный 4" xfId="200"/>
    <cellStyle name="Финансовый" xfId="193" builtinId="3"/>
    <cellStyle name="Финансовый 2" xfId="194"/>
    <cellStyle name="Финансовый 3" xfId="195"/>
    <cellStyle name="Финансовый 4" xfId="196"/>
    <cellStyle name="Финансовый 5" xfId="197"/>
    <cellStyle name="Финансовый 6" xfId="1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7;&#1088;%20&#1082;%20%20&#1088;&#1077;&#1096;&#1077;&#1085;&#1080;&#1102;%20&#1080;&#1079;&#1084;%20&#1073;&#1102;&#1076;&#1078;&#1077;&#1090;&#1077;%20&#1085;&#1072;%202017%20&#1075;&#1086;&#1076;%20&#1087;&#1088;.5,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№ 5"/>
      <sheetName val="прил.№ 6"/>
    </sheetNames>
    <sheetDataSet>
      <sheetData sheetId="0" refreshError="1"/>
      <sheetData sheetId="1" refreshError="1">
        <row r="162">
          <cell r="A162" t="str">
            <v>НАЦИОНАЛЬНАЯ БЕЗОПАСНОСТЬ И ПРАВООХРАНИТЕЛЬНАЯ ДЕЯТЕЛЬНОСТЬ</v>
          </cell>
        </row>
        <row r="163">
          <cell r="A163" t="str">
            <v>Другие вопросы в области национальной безопасности и правоохранительной деятельности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B14" sqref="B14"/>
    </sheetView>
  </sheetViews>
  <sheetFormatPr defaultRowHeight="12.75"/>
  <cols>
    <col min="1" max="1" width="7.85546875" style="21" customWidth="1"/>
    <col min="2" max="2" width="19.140625" style="21" customWidth="1"/>
    <col min="3" max="3" width="60.42578125" style="21" customWidth="1"/>
    <col min="4" max="4" width="12.28515625" style="21" customWidth="1"/>
    <col min="5" max="16384" width="9.140625" style="21"/>
  </cols>
  <sheetData>
    <row r="1" spans="1:4">
      <c r="A1" s="18"/>
      <c r="B1" s="19"/>
      <c r="C1" s="20" t="s">
        <v>254</v>
      </c>
    </row>
    <row r="2" spans="1:4">
      <c r="A2" s="18"/>
      <c r="B2" s="19"/>
      <c r="C2" s="20" t="s">
        <v>18</v>
      </c>
    </row>
    <row r="3" spans="1:4">
      <c r="A3" s="18"/>
      <c r="B3" s="19"/>
      <c r="C3" s="20" t="s">
        <v>283</v>
      </c>
    </row>
    <row r="4" spans="1:4">
      <c r="A4" s="18"/>
      <c r="B4" s="19"/>
      <c r="C4" s="20" t="s">
        <v>284</v>
      </c>
    </row>
    <row r="5" spans="1:4">
      <c r="A5" s="18"/>
      <c r="B5" s="19"/>
      <c r="C5" s="447" t="s">
        <v>285</v>
      </c>
      <c r="D5" s="171"/>
    </row>
    <row r="6" spans="1:4">
      <c r="A6" s="448" t="s">
        <v>269</v>
      </c>
      <c r="B6" s="448"/>
      <c r="C6" s="448"/>
      <c r="D6" s="448"/>
    </row>
    <row r="7" spans="1:4">
      <c r="A7" s="506" t="s">
        <v>277</v>
      </c>
      <c r="B7" s="506"/>
      <c r="C7" s="506"/>
      <c r="D7" s="506"/>
    </row>
    <row r="8" spans="1:4">
      <c r="A8" s="18"/>
      <c r="B8" s="450" t="s">
        <v>256</v>
      </c>
      <c r="C8" s="450"/>
      <c r="D8" s="22"/>
    </row>
    <row r="9" spans="1:4" ht="55.5" customHeight="1">
      <c r="A9" s="23" t="s">
        <v>23</v>
      </c>
      <c r="B9" s="24" t="s">
        <v>24</v>
      </c>
      <c r="C9" s="25" t="s">
        <v>25</v>
      </c>
    </row>
    <row r="10" spans="1:4" ht="12.75" customHeight="1">
      <c r="A10" s="35" t="s">
        <v>22</v>
      </c>
      <c r="B10" s="139"/>
      <c r="C10" s="141" t="s">
        <v>112</v>
      </c>
    </row>
    <row r="11" spans="1:4" ht="14.25" customHeight="1">
      <c r="A11" s="32" t="s">
        <v>22</v>
      </c>
      <c r="B11" s="137" t="s">
        <v>38</v>
      </c>
      <c r="C11" s="138" t="s">
        <v>39</v>
      </c>
    </row>
    <row r="12" spans="1:4" ht="24" customHeight="1">
      <c r="A12" s="32" t="s">
        <v>22</v>
      </c>
      <c r="B12" s="31" t="s">
        <v>40</v>
      </c>
      <c r="C12" s="34" t="s">
        <v>41</v>
      </c>
    </row>
    <row r="13" spans="1:4" ht="24" customHeight="1">
      <c r="A13" s="35" t="s">
        <v>22</v>
      </c>
      <c r="B13" s="27" t="s">
        <v>42</v>
      </c>
      <c r="C13" s="28" t="s">
        <v>43</v>
      </c>
    </row>
    <row r="14" spans="1:4" ht="60" customHeight="1">
      <c r="A14" s="142" t="s">
        <v>22</v>
      </c>
      <c r="B14" s="143" t="s">
        <v>44</v>
      </c>
      <c r="C14" s="144" t="s">
        <v>45</v>
      </c>
    </row>
    <row r="15" spans="1:4" ht="47.25" customHeight="1">
      <c r="A15" s="142" t="s">
        <v>22</v>
      </c>
      <c r="B15" s="145" t="s">
        <v>46</v>
      </c>
      <c r="C15" s="146" t="s">
        <v>47</v>
      </c>
    </row>
    <row r="16" spans="1:4" ht="63" hidden="1" customHeight="1">
      <c r="A16" s="142" t="s">
        <v>22</v>
      </c>
      <c r="B16" s="143" t="s">
        <v>48</v>
      </c>
      <c r="C16" s="141" t="s">
        <v>49</v>
      </c>
    </row>
    <row r="17" spans="1:3" ht="45.75" hidden="1" customHeight="1">
      <c r="A17" s="142" t="s">
        <v>22</v>
      </c>
      <c r="B17" s="145" t="s">
        <v>50</v>
      </c>
      <c r="C17" s="140" t="s">
        <v>51</v>
      </c>
    </row>
    <row r="18" spans="1:3" ht="25.5" hidden="1" customHeight="1">
      <c r="A18" s="35" t="s">
        <v>22</v>
      </c>
      <c r="B18" s="27" t="s">
        <v>52</v>
      </c>
      <c r="C18" s="28" t="s">
        <v>53</v>
      </c>
    </row>
    <row r="19" spans="1:3" ht="15.75" hidden="1" customHeight="1">
      <c r="A19" s="35" t="s">
        <v>22</v>
      </c>
      <c r="B19" s="40" t="s">
        <v>54</v>
      </c>
      <c r="C19" s="41" t="s">
        <v>55</v>
      </c>
    </row>
    <row r="20" spans="1:3" ht="15.75" hidden="1" customHeight="1">
      <c r="A20" s="35" t="s">
        <v>22</v>
      </c>
      <c r="B20" s="150" t="s">
        <v>114</v>
      </c>
      <c r="C20" s="151" t="s">
        <v>116</v>
      </c>
    </row>
    <row r="21" spans="1:3" ht="45" hidden="1" customHeight="1">
      <c r="A21" s="35" t="s">
        <v>22</v>
      </c>
      <c r="B21" s="150" t="s">
        <v>113</v>
      </c>
      <c r="C21" s="152" t="s">
        <v>115</v>
      </c>
    </row>
    <row r="22" spans="1:3" ht="12" hidden="1" customHeight="1">
      <c r="A22" s="35" t="s">
        <v>22</v>
      </c>
      <c r="B22" s="27" t="s">
        <v>56</v>
      </c>
      <c r="C22" s="42" t="s">
        <v>57</v>
      </c>
    </row>
    <row r="23" spans="1:3" ht="15" hidden="1" customHeight="1">
      <c r="A23" s="35" t="s">
        <v>22</v>
      </c>
      <c r="B23" s="36" t="s">
        <v>58</v>
      </c>
      <c r="C23" s="43" t="s">
        <v>59</v>
      </c>
    </row>
    <row r="24" spans="1:3" ht="42" customHeight="1">
      <c r="A24" s="35" t="s">
        <v>22</v>
      </c>
      <c r="B24" s="39" t="s">
        <v>261</v>
      </c>
      <c r="C24" s="427" t="s">
        <v>262</v>
      </c>
    </row>
    <row r="25" spans="1:3" ht="24" customHeight="1">
      <c r="A25" s="147" t="s">
        <v>22</v>
      </c>
      <c r="B25" s="27" t="s">
        <v>60</v>
      </c>
      <c r="C25" s="148" t="s">
        <v>61</v>
      </c>
    </row>
    <row r="26" spans="1:3" ht="15" customHeight="1">
      <c r="A26" s="35" t="s">
        <v>22</v>
      </c>
      <c r="B26" s="45" t="s">
        <v>62</v>
      </c>
      <c r="C26" s="46" t="s">
        <v>63</v>
      </c>
    </row>
    <row r="27" spans="1:3" ht="25.5" customHeight="1">
      <c r="A27" s="35" t="s">
        <v>22</v>
      </c>
      <c r="B27" s="44" t="s">
        <v>226</v>
      </c>
      <c r="C27" s="47" t="s">
        <v>64</v>
      </c>
    </row>
    <row r="28" spans="1:3" ht="17.25" customHeight="1">
      <c r="A28" s="35" t="s">
        <v>22</v>
      </c>
      <c r="B28" s="48" t="s">
        <v>227</v>
      </c>
      <c r="C28" s="49" t="s">
        <v>65</v>
      </c>
    </row>
    <row r="29" spans="1:3" ht="24" hidden="1" customHeight="1">
      <c r="A29" s="35" t="s">
        <v>22</v>
      </c>
      <c r="B29" s="48" t="s">
        <v>118</v>
      </c>
      <c r="C29" s="161" t="s">
        <v>117</v>
      </c>
    </row>
    <row r="30" spans="1:3" ht="29.25" customHeight="1">
      <c r="A30" s="35" t="s">
        <v>22</v>
      </c>
      <c r="B30" s="44" t="s">
        <v>228</v>
      </c>
      <c r="C30" s="47" t="s">
        <v>66</v>
      </c>
    </row>
    <row r="31" spans="1:3" ht="29.25" customHeight="1">
      <c r="A31" s="214" t="s">
        <v>22</v>
      </c>
      <c r="B31" s="213" t="s">
        <v>196</v>
      </c>
      <c r="C31" s="216" t="s">
        <v>197</v>
      </c>
    </row>
    <row r="32" spans="1:3" ht="11.25" customHeight="1">
      <c r="A32" s="35" t="s">
        <v>22</v>
      </c>
      <c r="B32" s="50" t="s">
        <v>229</v>
      </c>
      <c r="C32" s="215" t="s">
        <v>67</v>
      </c>
    </row>
    <row r="33" spans="1:4" ht="27.75" customHeight="1">
      <c r="A33" s="35" t="s">
        <v>22</v>
      </c>
      <c r="B33" s="44" t="s">
        <v>230</v>
      </c>
      <c r="C33" s="47" t="s">
        <v>68</v>
      </c>
    </row>
    <row r="34" spans="1:4" ht="25.5" hidden="1" customHeight="1">
      <c r="A34" s="35" t="s">
        <v>22</v>
      </c>
      <c r="B34" s="48" t="s">
        <v>69</v>
      </c>
      <c r="C34" s="49" t="s">
        <v>70</v>
      </c>
    </row>
    <row r="35" spans="1:4" ht="28.5" customHeight="1">
      <c r="A35" s="35" t="s">
        <v>22</v>
      </c>
      <c r="B35" s="51" t="s">
        <v>231</v>
      </c>
      <c r="C35" s="52" t="s">
        <v>71</v>
      </c>
    </row>
    <row r="36" spans="1:4" ht="24.75" customHeight="1">
      <c r="A36" s="35" t="s">
        <v>22</v>
      </c>
      <c r="B36" s="51" t="s">
        <v>232</v>
      </c>
      <c r="C36" s="52" t="s">
        <v>129</v>
      </c>
    </row>
    <row r="37" spans="1:4" ht="12.75" customHeight="1">
      <c r="A37" s="35" t="s">
        <v>22</v>
      </c>
      <c r="B37" s="44" t="s">
        <v>233</v>
      </c>
      <c r="C37" s="47" t="s">
        <v>72</v>
      </c>
    </row>
    <row r="38" spans="1:4" ht="25.5" customHeight="1">
      <c r="A38" s="35" t="s">
        <v>22</v>
      </c>
      <c r="B38" s="48" t="s">
        <v>234</v>
      </c>
      <c r="C38" s="49" t="s">
        <v>73</v>
      </c>
    </row>
    <row r="39" spans="1:4" ht="13.5" customHeight="1">
      <c r="A39" s="35" t="s">
        <v>22</v>
      </c>
      <c r="B39" s="53" t="s">
        <v>235</v>
      </c>
      <c r="C39" s="54" t="s">
        <v>74</v>
      </c>
    </row>
    <row r="40" spans="1:4" ht="27" hidden="1" customHeight="1">
      <c r="A40" s="35" t="s">
        <v>22</v>
      </c>
      <c r="B40" s="55" t="s">
        <v>75</v>
      </c>
      <c r="C40" s="56" t="s">
        <v>76</v>
      </c>
    </row>
    <row r="41" spans="1:4" ht="33.75" hidden="1">
      <c r="A41" s="35" t="s">
        <v>22</v>
      </c>
      <c r="B41" s="57" t="s">
        <v>77</v>
      </c>
      <c r="C41" s="58" t="s">
        <v>78</v>
      </c>
    </row>
    <row r="42" spans="1:4" ht="12" customHeight="1">
      <c r="A42" s="147"/>
      <c r="B42" s="149"/>
      <c r="C42" s="148" t="s">
        <v>79</v>
      </c>
    </row>
    <row r="43" spans="1:4">
      <c r="A43" s="60"/>
      <c r="B43" s="61"/>
      <c r="C43" s="61"/>
      <c r="D43" s="62"/>
    </row>
  </sheetData>
  <mergeCells count="3">
    <mergeCell ref="A6:D6"/>
    <mergeCell ref="A7:D7"/>
    <mergeCell ref="B8:C8"/>
  </mergeCells>
  <pageMargins left="0.78740157480314965" right="0.39370078740157483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workbookViewId="0">
      <selection activeCell="C1" sqref="C1:C5"/>
    </sheetView>
  </sheetViews>
  <sheetFormatPr defaultRowHeight="12.75"/>
  <cols>
    <col min="1" max="1" width="6.140625" customWidth="1"/>
    <col min="2" max="2" width="23.85546875" customWidth="1"/>
    <col min="3" max="3" width="60.5703125" customWidth="1"/>
  </cols>
  <sheetData>
    <row r="1" spans="1:4">
      <c r="B1" s="20"/>
      <c r="C1" s="20" t="s">
        <v>286</v>
      </c>
      <c r="D1" s="171"/>
    </row>
    <row r="2" spans="1:4" ht="12.75" customHeight="1">
      <c r="B2" s="20"/>
      <c r="C2" s="20" t="s">
        <v>18</v>
      </c>
      <c r="D2" s="171"/>
    </row>
    <row r="3" spans="1:4">
      <c r="B3" s="20"/>
      <c r="C3" s="20" t="s">
        <v>283</v>
      </c>
      <c r="D3" s="171"/>
    </row>
    <row r="4" spans="1:4">
      <c r="B4" s="20"/>
      <c r="C4" s="20" t="s">
        <v>284</v>
      </c>
      <c r="D4" s="171"/>
    </row>
    <row r="5" spans="1:4">
      <c r="C5" s="499" t="s">
        <v>285</v>
      </c>
      <c r="D5" s="171"/>
    </row>
    <row r="6" spans="1:4">
      <c r="C6" s="162"/>
    </row>
    <row r="7" spans="1:4" ht="16.5">
      <c r="A7" s="451" t="s">
        <v>119</v>
      </c>
      <c r="B7" s="454"/>
      <c r="C7" s="454"/>
    </row>
    <row r="8" spans="1:4" ht="31.5" customHeight="1">
      <c r="A8" s="453" t="s">
        <v>278</v>
      </c>
      <c r="B8" s="453"/>
      <c r="C8" s="453"/>
    </row>
    <row r="9" spans="1:4" ht="13.5" customHeight="1">
      <c r="A9" s="163"/>
      <c r="B9" s="451" t="s">
        <v>256</v>
      </c>
      <c r="C9" s="451"/>
    </row>
    <row r="10" spans="1:4" ht="15.75">
      <c r="A10" s="164"/>
      <c r="B10" s="452"/>
      <c r="C10" s="452"/>
    </row>
    <row r="11" spans="1:4" ht="36.75" customHeight="1">
      <c r="A11" s="7" t="s">
        <v>120</v>
      </c>
      <c r="B11" s="7" t="s">
        <v>121</v>
      </c>
      <c r="C11" s="7" t="s">
        <v>122</v>
      </c>
    </row>
    <row r="12" spans="1:4">
      <c r="A12" s="165">
        <v>1</v>
      </c>
      <c r="B12" s="165">
        <v>2</v>
      </c>
      <c r="C12" s="165">
        <v>3</v>
      </c>
    </row>
    <row r="13" spans="1:4" ht="30" customHeight="1">
      <c r="A13" s="166" t="s">
        <v>22</v>
      </c>
      <c r="B13" s="166" t="s">
        <v>123</v>
      </c>
      <c r="C13" s="3" t="s">
        <v>124</v>
      </c>
    </row>
    <row r="14" spans="1:4" ht="28.5" customHeight="1">
      <c r="A14" s="166" t="s">
        <v>22</v>
      </c>
      <c r="B14" s="166" t="s">
        <v>125</v>
      </c>
      <c r="C14" s="3" t="s">
        <v>126</v>
      </c>
    </row>
    <row r="15" spans="1:4" ht="13.5" customHeight="1">
      <c r="A15" s="167"/>
      <c r="B15" s="167"/>
      <c r="C15" s="168"/>
    </row>
    <row r="16" spans="1:4" ht="12" customHeight="1">
      <c r="A16" s="12"/>
      <c r="B16" s="169"/>
      <c r="C16" s="1"/>
    </row>
    <row r="17" spans="1:3">
      <c r="A17" s="8"/>
      <c r="B17" s="169"/>
      <c r="C17" s="1"/>
    </row>
    <row r="18" spans="1:3">
      <c r="A18" s="8"/>
      <c r="B18" s="169"/>
      <c r="C18" s="1"/>
    </row>
    <row r="19" spans="1:3">
      <c r="A19" s="170"/>
      <c r="B19" s="169"/>
      <c r="C19" s="1"/>
    </row>
    <row r="20" spans="1:3">
      <c r="A20" s="169"/>
      <c r="B20" s="169"/>
      <c r="C20" s="1"/>
    </row>
    <row r="21" spans="1:3">
      <c r="A21" s="169"/>
      <c r="B21" s="169"/>
      <c r="C21" s="1"/>
    </row>
    <row r="22" spans="1:3">
      <c r="A22" s="169"/>
      <c r="B22" s="169"/>
      <c r="C22" s="1"/>
    </row>
  </sheetData>
  <mergeCells count="4">
    <mergeCell ref="B9:C9"/>
    <mergeCell ref="B10:C10"/>
    <mergeCell ref="A8:C8"/>
    <mergeCell ref="A7:C7"/>
  </mergeCells>
  <pageMargins left="1.1811023622047245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D1" sqref="D1:D4"/>
    </sheetView>
  </sheetViews>
  <sheetFormatPr defaultRowHeight="12.75"/>
  <cols>
    <col min="1" max="1" width="70.85546875" style="64" customWidth="1"/>
    <col min="2" max="2" width="22" style="64" customWidth="1"/>
    <col min="3" max="3" width="9.85546875" style="110" customWidth="1"/>
    <col min="4" max="4" width="9.140625" style="66"/>
    <col min="5" max="5" width="10.85546875" style="66" bestFit="1" customWidth="1"/>
    <col min="6" max="6" width="9.140625" style="66"/>
    <col min="7" max="7" width="9.28515625" style="66" bestFit="1" customWidth="1"/>
    <col min="8" max="16384" width="9.140625" style="66"/>
  </cols>
  <sheetData>
    <row r="1" spans="1:5" s="18" customFormat="1">
      <c r="A1" s="63"/>
      <c r="B1" s="20"/>
      <c r="D1" s="20" t="s">
        <v>287</v>
      </c>
    </row>
    <row r="2" spans="1:5" s="18" customFormat="1">
      <c r="A2" s="65"/>
      <c r="B2" s="20"/>
      <c r="D2" s="20" t="s">
        <v>18</v>
      </c>
    </row>
    <row r="3" spans="1:5" s="18" customFormat="1">
      <c r="B3" s="20"/>
      <c r="D3" s="20" t="s">
        <v>283</v>
      </c>
    </row>
    <row r="4" spans="1:5" s="18" customFormat="1" ht="12.75" customHeight="1">
      <c r="B4" s="20"/>
      <c r="D4" s="20" t="s">
        <v>284</v>
      </c>
    </row>
    <row r="5" spans="1:5" s="18" customFormat="1" ht="16.5" customHeight="1">
      <c r="A5" s="67"/>
      <c r="B5" s="498" t="s">
        <v>285</v>
      </c>
      <c r="C5" s="498"/>
      <c r="D5" s="498"/>
    </row>
    <row r="6" spans="1:5" s="18" customFormat="1" ht="30" customHeight="1">
      <c r="A6" s="455" t="s">
        <v>279</v>
      </c>
      <c r="B6" s="455"/>
      <c r="C6" s="455"/>
      <c r="D6" s="66"/>
    </row>
    <row r="7" spans="1:5" s="18" customFormat="1" ht="15.75" customHeight="1">
      <c r="A7" s="444" t="s">
        <v>280</v>
      </c>
      <c r="B7" s="444"/>
      <c r="C7" s="444"/>
      <c r="D7" s="66"/>
    </row>
    <row r="8" spans="1:5" s="18" customFormat="1" ht="15.75" customHeight="1">
      <c r="A8" s="455" t="s">
        <v>270</v>
      </c>
      <c r="B8" s="455"/>
      <c r="C8" s="429"/>
      <c r="D8" s="66"/>
    </row>
    <row r="9" spans="1:5" s="18" customFormat="1" ht="12.75" customHeight="1">
      <c r="A9" s="68"/>
      <c r="B9" s="68"/>
      <c r="C9" s="290"/>
      <c r="D9" s="66"/>
    </row>
    <row r="10" spans="1:5" ht="38.25" customHeight="1">
      <c r="A10" s="456" t="s">
        <v>25</v>
      </c>
      <c r="B10" s="458" t="s">
        <v>24</v>
      </c>
      <c r="C10" s="460" t="s">
        <v>85</v>
      </c>
      <c r="D10" s="460"/>
      <c r="E10" s="460"/>
    </row>
    <row r="11" spans="1:5">
      <c r="A11" s="457"/>
      <c r="B11" s="459"/>
      <c r="C11" s="291">
        <v>2021</v>
      </c>
      <c r="D11" s="118">
        <v>2022</v>
      </c>
      <c r="E11" s="118">
        <v>2023</v>
      </c>
    </row>
    <row r="12" spans="1:5" s="71" customFormat="1" ht="22.5" customHeight="1">
      <c r="A12" s="69" t="s">
        <v>27</v>
      </c>
      <c r="B12" s="26" t="s">
        <v>26</v>
      </c>
      <c r="C12" s="70">
        <f>SUM(C13+C18+C20+C25+C29+C15+C27)</f>
        <v>762.3</v>
      </c>
      <c r="D12" s="70">
        <f>SUM(D13+D18+D20+D25+D29+D15+D27)</f>
        <v>753.9</v>
      </c>
      <c r="E12" s="70">
        <f>SUM(E13+E18+E20+E25+E29+E15+E27)</f>
        <v>758.9</v>
      </c>
    </row>
    <row r="13" spans="1:5">
      <c r="A13" s="72" t="s">
        <v>29</v>
      </c>
      <c r="B13" s="27" t="s">
        <v>28</v>
      </c>
      <c r="C13" s="73">
        <f>SUM(C14)</f>
        <v>210.6</v>
      </c>
      <c r="D13" s="73">
        <f>SUM(D14)</f>
        <v>202.2</v>
      </c>
      <c r="E13" s="73">
        <f>SUM(E14)</f>
        <v>207.2</v>
      </c>
    </row>
    <row r="14" spans="1:5" ht="15" customHeight="1">
      <c r="A14" s="74" t="s">
        <v>31</v>
      </c>
      <c r="B14" s="29" t="s">
        <v>30</v>
      </c>
      <c r="C14" s="75">
        <v>210.6</v>
      </c>
      <c r="D14" s="75">
        <v>202.2</v>
      </c>
      <c r="E14" s="75">
        <v>207.2</v>
      </c>
    </row>
    <row r="15" spans="1:5" ht="15" customHeight="1">
      <c r="A15" s="76" t="s">
        <v>33</v>
      </c>
      <c r="B15" s="30" t="s">
        <v>32</v>
      </c>
      <c r="C15" s="77">
        <f>C16+C17</f>
        <v>492</v>
      </c>
      <c r="D15" s="77">
        <f>D16+D17</f>
        <v>492</v>
      </c>
      <c r="E15" s="77">
        <f>E16+E17</f>
        <v>492</v>
      </c>
    </row>
    <row r="16" spans="1:5" ht="15" customHeight="1">
      <c r="A16" s="78" t="s">
        <v>35</v>
      </c>
      <c r="B16" s="31" t="s">
        <v>34</v>
      </c>
      <c r="C16" s="75">
        <v>101</v>
      </c>
      <c r="D16" s="75">
        <v>101</v>
      </c>
      <c r="E16" s="75">
        <v>101</v>
      </c>
    </row>
    <row r="17" spans="1:7" ht="15" customHeight="1">
      <c r="A17" s="78" t="s">
        <v>37</v>
      </c>
      <c r="B17" s="31" t="s">
        <v>36</v>
      </c>
      <c r="C17" s="75">
        <v>391</v>
      </c>
      <c r="D17" s="75">
        <v>391</v>
      </c>
      <c r="E17" s="75">
        <v>391</v>
      </c>
    </row>
    <row r="18" spans="1:7">
      <c r="A18" s="79" t="s">
        <v>39</v>
      </c>
      <c r="B18" s="33" t="s">
        <v>38</v>
      </c>
      <c r="C18" s="80">
        <f>C19</f>
        <v>9.6999999999999993</v>
      </c>
      <c r="D18" s="80">
        <f>D19</f>
        <v>9.6999999999999993</v>
      </c>
      <c r="E18" s="80">
        <f>E19</f>
        <v>9.6999999999999993</v>
      </c>
    </row>
    <row r="19" spans="1:7" s="82" customFormat="1" ht="25.5" customHeight="1">
      <c r="A19" s="81" t="s">
        <v>41</v>
      </c>
      <c r="B19" s="31" t="s">
        <v>40</v>
      </c>
      <c r="C19" s="75">
        <v>9.6999999999999993</v>
      </c>
      <c r="D19" s="75">
        <v>9.6999999999999993</v>
      </c>
      <c r="E19" s="75">
        <v>9.6999999999999993</v>
      </c>
    </row>
    <row r="20" spans="1:7" ht="27.75" customHeight="1">
      <c r="A20" s="72" t="s">
        <v>43</v>
      </c>
      <c r="B20" s="27" t="s">
        <v>42</v>
      </c>
      <c r="C20" s="73">
        <f t="shared" ref="C20:E21" si="0">SUM(C21)</f>
        <v>50</v>
      </c>
      <c r="D20" s="73">
        <f t="shared" si="0"/>
        <v>50</v>
      </c>
      <c r="E20" s="73">
        <f t="shared" si="0"/>
        <v>50</v>
      </c>
    </row>
    <row r="21" spans="1:7" s="82" customFormat="1" ht="52.5" customHeight="1">
      <c r="A21" s="83" t="s">
        <v>45</v>
      </c>
      <c r="B21" s="36" t="s">
        <v>44</v>
      </c>
      <c r="C21" s="84">
        <f t="shared" si="0"/>
        <v>50</v>
      </c>
      <c r="D21" s="84">
        <f t="shared" si="0"/>
        <v>50</v>
      </c>
      <c r="E21" s="84">
        <f t="shared" si="0"/>
        <v>50</v>
      </c>
    </row>
    <row r="22" spans="1:7" ht="50.25" customHeight="1">
      <c r="A22" s="85" t="s">
        <v>47</v>
      </c>
      <c r="B22" s="37" t="s">
        <v>46</v>
      </c>
      <c r="C22" s="75">
        <v>50</v>
      </c>
      <c r="D22" s="75">
        <v>50</v>
      </c>
      <c r="E22" s="75">
        <v>50</v>
      </c>
      <c r="G22" s="86"/>
    </row>
    <row r="23" spans="1:7" ht="51.75" hidden="1" customHeight="1">
      <c r="A23" s="76" t="s">
        <v>49</v>
      </c>
      <c r="B23" s="38" t="s">
        <v>48</v>
      </c>
      <c r="C23" s="87" t="e">
        <f>C24</f>
        <v>#REF!</v>
      </c>
      <c r="D23" s="87" t="e">
        <f>D24</f>
        <v>#REF!</v>
      </c>
      <c r="E23" s="87" t="e">
        <f>E24</f>
        <v>#REF!</v>
      </c>
      <c r="G23" s="86"/>
    </row>
    <row r="24" spans="1:7" ht="54.75" hidden="1" customHeight="1">
      <c r="A24" s="78" t="s">
        <v>51</v>
      </c>
      <c r="B24" s="39" t="s">
        <v>50</v>
      </c>
      <c r="C24" s="75" t="e">
        <f>'Адм. доходов'!#REF!</f>
        <v>#REF!</v>
      </c>
      <c r="D24" s="75" t="e">
        <f>'Адм. доходов'!#REF!</f>
        <v>#REF!</v>
      </c>
      <c r="E24" s="75" t="e">
        <f>'Адм. доходов'!#REF!</f>
        <v>#REF!</v>
      </c>
    </row>
    <row r="25" spans="1:7" ht="25.5" hidden="1">
      <c r="A25" s="160" t="s">
        <v>53</v>
      </c>
      <c r="B25" s="27" t="s">
        <v>52</v>
      </c>
      <c r="C25" s="73">
        <f>C26</f>
        <v>0</v>
      </c>
      <c r="D25" s="73">
        <f>D26</f>
        <v>0</v>
      </c>
      <c r="E25" s="73">
        <f>E26</f>
        <v>0</v>
      </c>
    </row>
    <row r="26" spans="1:7" hidden="1">
      <c r="A26" s="153" t="s">
        <v>55</v>
      </c>
      <c r="B26" s="154" t="s">
        <v>54</v>
      </c>
      <c r="C26" s="102">
        <v>0</v>
      </c>
      <c r="D26" s="102">
        <v>0</v>
      </c>
      <c r="E26" s="102">
        <v>0</v>
      </c>
    </row>
    <row r="27" spans="1:7" hidden="1">
      <c r="A27" s="157" t="s">
        <v>116</v>
      </c>
      <c r="B27" s="158" t="s">
        <v>114</v>
      </c>
      <c r="C27" s="159">
        <f>C28</f>
        <v>0</v>
      </c>
      <c r="D27" s="159">
        <f>D28</f>
        <v>0</v>
      </c>
      <c r="E27" s="159">
        <f>E28</f>
        <v>0</v>
      </c>
    </row>
    <row r="28" spans="1:7" ht="45" hidden="1">
      <c r="A28" s="152" t="s">
        <v>115</v>
      </c>
      <c r="B28" s="156" t="s">
        <v>113</v>
      </c>
      <c r="C28" s="155">
        <v>0</v>
      </c>
      <c r="D28" s="155">
        <v>0</v>
      </c>
      <c r="E28" s="155">
        <v>0</v>
      </c>
    </row>
    <row r="29" spans="1:7" hidden="1">
      <c r="A29" s="88" t="s">
        <v>57</v>
      </c>
      <c r="B29" s="27" t="s">
        <v>56</v>
      </c>
      <c r="C29" s="73">
        <f>SUM(C30:C30)</f>
        <v>0</v>
      </c>
      <c r="D29" s="73">
        <f>SUM(D30:D30)</f>
        <v>0</v>
      </c>
      <c r="E29" s="73">
        <f>SUM(E30:E30)</f>
        <v>0</v>
      </c>
    </row>
    <row r="30" spans="1:7" ht="1.5" hidden="1" customHeight="1">
      <c r="A30" s="89" t="s">
        <v>59</v>
      </c>
      <c r="B30" s="36" t="s">
        <v>58</v>
      </c>
      <c r="C30" s="75">
        <v>0</v>
      </c>
      <c r="D30" s="75">
        <v>0</v>
      </c>
      <c r="E30" s="75">
        <v>0</v>
      </c>
    </row>
    <row r="31" spans="1:7" s="92" customFormat="1" ht="23.25" customHeight="1">
      <c r="A31" s="90" t="s">
        <v>61</v>
      </c>
      <c r="B31" s="44" t="s">
        <v>60</v>
      </c>
      <c r="C31" s="91">
        <f>SUM(C32)</f>
        <v>2054.62</v>
      </c>
      <c r="D31" s="91">
        <f>SUM(D32)</f>
        <v>1551.8</v>
      </c>
      <c r="E31" s="91">
        <f>SUM(E32)</f>
        <v>644.5</v>
      </c>
      <c r="G31" s="93"/>
    </row>
    <row r="32" spans="1:7" s="96" customFormat="1" ht="29.25" customHeight="1">
      <c r="A32" s="94" t="s">
        <v>63</v>
      </c>
      <c r="B32" s="45" t="s">
        <v>62</v>
      </c>
      <c r="C32" s="95">
        <f>SUM(C33+C36+C39+C43+C46)</f>
        <v>2054.62</v>
      </c>
      <c r="D32" s="95">
        <f>SUM(D33+D36+D39+D43+D46)</f>
        <v>1551.8</v>
      </c>
      <c r="E32" s="95">
        <f>SUM(E33+E36+E39+E43+E46)</f>
        <v>644.5</v>
      </c>
    </row>
    <row r="33" spans="1:5" s="96" customFormat="1" ht="27" customHeight="1">
      <c r="A33" s="414" t="s">
        <v>64</v>
      </c>
      <c r="B33" s="415" t="s">
        <v>236</v>
      </c>
      <c r="C33" s="416">
        <f>SUM(C34+C35)</f>
        <v>581.79999999999995</v>
      </c>
      <c r="D33" s="416">
        <f>SUM(D34+D35)</f>
        <v>622.44000000000005</v>
      </c>
      <c r="E33" s="416">
        <f>SUM(E34+E35)</f>
        <v>644.5</v>
      </c>
    </row>
    <row r="34" spans="1:5" s="98" customFormat="1" ht="16.5" customHeight="1">
      <c r="A34" s="97" t="s">
        <v>65</v>
      </c>
      <c r="B34" s="48" t="s">
        <v>227</v>
      </c>
      <c r="C34" s="408">
        <v>581.79999999999995</v>
      </c>
      <c r="D34" s="408">
        <v>622.44000000000005</v>
      </c>
      <c r="E34" s="408">
        <v>644.5</v>
      </c>
    </row>
    <row r="35" spans="1:5" s="98" customFormat="1" ht="16.5" hidden="1" customHeight="1">
      <c r="A35" s="161" t="s">
        <v>117</v>
      </c>
      <c r="B35" s="48" t="s">
        <v>237</v>
      </c>
      <c r="C35" s="409">
        <v>0</v>
      </c>
      <c r="D35" s="409">
        <v>0</v>
      </c>
      <c r="E35" s="409">
        <v>0</v>
      </c>
    </row>
    <row r="36" spans="1:5" s="96" customFormat="1" ht="25.5" customHeight="1">
      <c r="A36" s="414" t="s">
        <v>66</v>
      </c>
      <c r="B36" s="415" t="s">
        <v>228</v>
      </c>
      <c r="C36" s="416">
        <f>C38+C37</f>
        <v>546.79999999999995</v>
      </c>
      <c r="D36" s="416">
        <f>D38+D37</f>
        <v>0</v>
      </c>
      <c r="E36" s="416">
        <f>E38+E37</f>
        <v>0</v>
      </c>
    </row>
    <row r="37" spans="1:5" s="96" customFormat="1" ht="2.25" hidden="1" customHeight="1">
      <c r="A37" s="216" t="s">
        <v>197</v>
      </c>
      <c r="B37" s="217" t="s">
        <v>196</v>
      </c>
      <c r="C37" s="410">
        <v>0</v>
      </c>
      <c r="D37" s="410">
        <v>0</v>
      </c>
      <c r="E37" s="410">
        <v>0</v>
      </c>
    </row>
    <row r="38" spans="1:5" s="96" customFormat="1" ht="20.25" customHeight="1">
      <c r="A38" s="99" t="s">
        <v>67</v>
      </c>
      <c r="B38" s="100" t="s">
        <v>229</v>
      </c>
      <c r="C38" s="411">
        <v>546.79999999999995</v>
      </c>
      <c r="D38" s="411">
        <v>0</v>
      </c>
      <c r="E38" s="411">
        <v>0</v>
      </c>
    </row>
    <row r="39" spans="1:5" s="96" customFormat="1" ht="28.5" customHeight="1">
      <c r="A39" s="414" t="s">
        <v>68</v>
      </c>
      <c r="B39" s="415" t="s">
        <v>230</v>
      </c>
      <c r="C39" s="416">
        <f>SUM(C41:C42)</f>
        <v>176.9</v>
      </c>
      <c r="D39" s="416">
        <f>SUM(D41:D42)</f>
        <v>180.3</v>
      </c>
      <c r="E39" s="416">
        <f>SUM(E41:E42)</f>
        <v>0</v>
      </c>
    </row>
    <row r="40" spans="1:5" s="96" customFormat="1" ht="37.5" hidden="1" customHeight="1">
      <c r="A40" s="97" t="s">
        <v>70</v>
      </c>
      <c r="B40" s="48" t="s">
        <v>69</v>
      </c>
      <c r="C40" s="411"/>
      <c r="D40" s="411"/>
      <c r="E40" s="411"/>
    </row>
    <row r="41" spans="1:5" s="98" customFormat="1" ht="30" customHeight="1">
      <c r="A41" s="101" t="s">
        <v>71</v>
      </c>
      <c r="B41" s="51" t="s">
        <v>231</v>
      </c>
      <c r="C41" s="412">
        <v>114.4</v>
      </c>
      <c r="D41" s="412">
        <v>117.8</v>
      </c>
      <c r="E41" s="412">
        <v>0</v>
      </c>
    </row>
    <row r="42" spans="1:5" s="98" customFormat="1" ht="29.25" customHeight="1">
      <c r="A42" s="101" t="s">
        <v>129</v>
      </c>
      <c r="B42" s="51" t="s">
        <v>232</v>
      </c>
      <c r="C42" s="413">
        <v>62.5</v>
      </c>
      <c r="D42" s="413">
        <v>62.5</v>
      </c>
      <c r="E42" s="413">
        <v>0</v>
      </c>
    </row>
    <row r="43" spans="1:5" s="96" customFormat="1" ht="16.5" customHeight="1">
      <c r="A43" s="414" t="s">
        <v>72</v>
      </c>
      <c r="B43" s="415" t="s">
        <v>233</v>
      </c>
      <c r="C43" s="416">
        <f>SUM(C44+C45+C48)</f>
        <v>749.12</v>
      </c>
      <c r="D43" s="416">
        <f t="shared" ref="D43:E43" si="1">SUM(D44+D45+D48)</f>
        <v>749.06</v>
      </c>
      <c r="E43" s="416">
        <f t="shared" si="1"/>
        <v>0</v>
      </c>
    </row>
    <row r="44" spans="1:5" s="96" customFormat="1" ht="45" customHeight="1">
      <c r="A44" s="97" t="s">
        <v>73</v>
      </c>
      <c r="B44" s="48" t="s">
        <v>234</v>
      </c>
      <c r="C44" s="102">
        <v>0</v>
      </c>
      <c r="D44" s="102">
        <v>0</v>
      </c>
      <c r="E44" s="102">
        <v>0</v>
      </c>
    </row>
    <row r="45" spans="1:5" s="96" customFormat="1" ht="16.5" customHeight="1">
      <c r="A45" s="103" t="s">
        <v>74</v>
      </c>
      <c r="B45" s="104" t="s">
        <v>235</v>
      </c>
      <c r="C45" s="105">
        <v>0</v>
      </c>
      <c r="D45" s="105">
        <v>0</v>
      </c>
      <c r="E45" s="105">
        <v>0</v>
      </c>
    </row>
    <row r="46" spans="1:5" s="96" customFormat="1" ht="18" hidden="1" customHeight="1">
      <c r="A46" s="56" t="s">
        <v>76</v>
      </c>
      <c r="B46" s="106" t="s">
        <v>80</v>
      </c>
      <c r="C46" s="107">
        <f>C47</f>
        <v>0</v>
      </c>
      <c r="D46" s="107">
        <f>D47</f>
        <v>0</v>
      </c>
      <c r="E46" s="107">
        <f>E47</f>
        <v>0</v>
      </c>
    </row>
    <row r="47" spans="1:5" s="109" customFormat="1" ht="24" hidden="1">
      <c r="A47" s="108" t="s">
        <v>78</v>
      </c>
      <c r="B47" s="57" t="s">
        <v>81</v>
      </c>
      <c r="C47" s="59">
        <v>0</v>
      </c>
      <c r="D47" s="59">
        <v>0</v>
      </c>
      <c r="E47" s="59">
        <v>0</v>
      </c>
    </row>
    <row r="48" spans="1:5" s="96" customFormat="1" ht="37.5" customHeight="1">
      <c r="A48" s="216" t="s">
        <v>255</v>
      </c>
      <c r="B48" s="104" t="s">
        <v>235</v>
      </c>
      <c r="C48" s="282">
        <v>749.12</v>
      </c>
      <c r="D48" s="282">
        <v>749.06</v>
      </c>
      <c r="E48" s="282">
        <v>0</v>
      </c>
    </row>
    <row r="49" spans="1:5" s="92" customFormat="1" ht="15.75">
      <c r="A49" s="417" t="s">
        <v>79</v>
      </c>
      <c r="B49" s="418"/>
      <c r="C49" s="419">
        <f>SUM(C12+C31)</f>
        <v>2816.92</v>
      </c>
      <c r="D49" s="419">
        <f>SUM(D12+D31)</f>
        <v>2305.6999999999998</v>
      </c>
      <c r="E49" s="419">
        <f>SUM(E12+E31)</f>
        <v>1403.4</v>
      </c>
    </row>
  </sheetData>
  <mergeCells count="6">
    <mergeCell ref="A6:C6"/>
    <mergeCell ref="A10:A11"/>
    <mergeCell ref="B10:B11"/>
    <mergeCell ref="C10:E10"/>
    <mergeCell ref="A8:B8"/>
    <mergeCell ref="B5:D5"/>
  </mergeCells>
  <pageMargins left="0.98425196850393704" right="0.19685039370078741" top="0.19685039370078741" bottom="0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topLeftCell="A13" workbookViewId="0">
      <selection activeCell="E1" sqref="E1:E5"/>
    </sheetView>
  </sheetViews>
  <sheetFormatPr defaultRowHeight="12.75"/>
  <cols>
    <col min="1" max="1" width="35.42578125" customWidth="1"/>
    <col min="2" max="2" width="24.140625" customWidth="1"/>
    <col min="3" max="3" width="11" customWidth="1"/>
    <col min="4" max="4" width="10.5703125" customWidth="1"/>
    <col min="5" max="5" width="9.85546875" customWidth="1"/>
  </cols>
  <sheetData>
    <row r="1" spans="1:6">
      <c r="A1" s="1"/>
      <c r="B1" s="449"/>
      <c r="C1" s="449"/>
      <c r="E1" s="20" t="s">
        <v>288</v>
      </c>
    </row>
    <row r="2" spans="1:6">
      <c r="A2" s="1"/>
      <c r="B2" s="449"/>
      <c r="C2" s="449"/>
      <c r="E2" s="20" t="s">
        <v>18</v>
      </c>
    </row>
    <row r="3" spans="1:6">
      <c r="A3" s="1"/>
      <c r="B3" s="449"/>
      <c r="C3" s="449"/>
      <c r="E3" s="20" t="s">
        <v>283</v>
      </c>
    </row>
    <row r="4" spans="1:6">
      <c r="A4" s="1"/>
      <c r="B4" s="449"/>
      <c r="C4" s="449"/>
      <c r="E4" s="20" t="s">
        <v>284</v>
      </c>
    </row>
    <row r="5" spans="1:6">
      <c r="A5" s="1"/>
      <c r="B5" s="1"/>
      <c r="C5" s="1"/>
      <c r="E5" s="499" t="s">
        <v>285</v>
      </c>
    </row>
    <row r="6" spans="1:6" ht="16.5" customHeight="1">
      <c r="A6" s="464" t="s">
        <v>271</v>
      </c>
      <c r="B6" s="464"/>
      <c r="C6" s="464"/>
      <c r="D6" s="464"/>
      <c r="E6" s="464"/>
    </row>
    <row r="7" spans="1:6" ht="34.5" customHeight="1">
      <c r="A7" s="464" t="s">
        <v>281</v>
      </c>
      <c r="B7" s="464"/>
      <c r="C7" s="464"/>
      <c r="D7" s="464"/>
      <c r="E7" s="464"/>
    </row>
    <row r="8" spans="1:6" ht="16.5" customHeight="1">
      <c r="A8" s="464" t="s">
        <v>257</v>
      </c>
      <c r="B8" s="464"/>
      <c r="C8" s="464"/>
      <c r="D8" s="464"/>
      <c r="E8" s="464"/>
    </row>
    <row r="9" spans="1:6">
      <c r="A9" s="1"/>
      <c r="B9" s="1"/>
      <c r="C9" s="1"/>
    </row>
    <row r="10" spans="1:6" ht="45" customHeight="1">
      <c r="A10" s="461" t="s">
        <v>0</v>
      </c>
      <c r="B10" s="461" t="s">
        <v>3</v>
      </c>
      <c r="C10" s="463" t="s">
        <v>17</v>
      </c>
      <c r="D10" s="463"/>
      <c r="E10" s="463"/>
    </row>
    <row r="11" spans="1:6" ht="14.25" customHeight="1">
      <c r="A11" s="462"/>
      <c r="B11" s="462"/>
      <c r="C11" s="7">
        <v>2021</v>
      </c>
      <c r="D11" s="302">
        <v>2022</v>
      </c>
      <c r="E11" s="302">
        <v>2023</v>
      </c>
    </row>
    <row r="12" spans="1:6" ht="35.25" customHeight="1">
      <c r="A12" s="9" t="s">
        <v>4</v>
      </c>
      <c r="B12" s="2" t="s">
        <v>5</v>
      </c>
      <c r="C12" s="422">
        <f>C16+C20</f>
        <v>-2.0000000000436557E-2</v>
      </c>
      <c r="D12" s="422">
        <f>D16+D20</f>
        <v>0</v>
      </c>
      <c r="E12" s="422">
        <f>E16+E20</f>
        <v>0</v>
      </c>
    </row>
    <row r="13" spans="1:6" ht="30">
      <c r="A13" s="13" t="s">
        <v>2</v>
      </c>
      <c r="B13" s="4" t="s">
        <v>6</v>
      </c>
      <c r="C13" s="423">
        <f t="shared" ref="C13:E15" si="0">C14</f>
        <v>-2816.92</v>
      </c>
      <c r="D13" s="423">
        <f t="shared" si="0"/>
        <v>-2305.6999999999998</v>
      </c>
      <c r="E13" s="423">
        <f t="shared" si="0"/>
        <v>-1403.4</v>
      </c>
    </row>
    <row r="14" spans="1:6" ht="30">
      <c r="A14" s="13" t="s">
        <v>7</v>
      </c>
      <c r="B14" s="4" t="s">
        <v>8</v>
      </c>
      <c r="C14" s="423">
        <f t="shared" si="0"/>
        <v>-2816.92</v>
      </c>
      <c r="D14" s="423">
        <f t="shared" si="0"/>
        <v>-2305.6999999999998</v>
      </c>
      <c r="E14" s="423">
        <f t="shared" si="0"/>
        <v>-1403.4</v>
      </c>
    </row>
    <row r="15" spans="1:6" ht="30">
      <c r="A15" s="13" t="s">
        <v>9</v>
      </c>
      <c r="B15" s="4" t="s">
        <v>10</v>
      </c>
      <c r="C15" s="423">
        <f t="shared" si="0"/>
        <v>-2816.92</v>
      </c>
      <c r="D15" s="423">
        <f t="shared" si="0"/>
        <v>-2305.6999999999998</v>
      </c>
      <c r="E15" s="423">
        <f t="shared" si="0"/>
        <v>-1403.4</v>
      </c>
    </row>
    <row r="16" spans="1:6" ht="32.25" customHeight="1">
      <c r="A16" s="17" t="s">
        <v>20</v>
      </c>
      <c r="B16" s="5" t="s">
        <v>128</v>
      </c>
      <c r="C16" s="424">
        <f>(-'Объем доходов'!C49)</f>
        <v>-2816.92</v>
      </c>
      <c r="D16" s="424">
        <f>(-'Объем доходов'!D49)</f>
        <v>-2305.6999999999998</v>
      </c>
      <c r="E16" s="424">
        <f>(-'Объем доходов'!E49)</f>
        <v>-1403.4</v>
      </c>
      <c r="F16" s="14"/>
    </row>
    <row r="17" spans="1:6" ht="30">
      <c r="A17" s="13" t="s">
        <v>11</v>
      </c>
      <c r="B17" s="4" t="s">
        <v>12</v>
      </c>
      <c r="C17" s="423">
        <f>SUM(C20)</f>
        <v>2816.8999999999996</v>
      </c>
      <c r="D17" s="423">
        <f>SUM(D20)</f>
        <v>2305.6999999999998</v>
      </c>
      <c r="E17" s="423">
        <f>SUM(E20)</f>
        <v>1403.4</v>
      </c>
      <c r="F17" s="8"/>
    </row>
    <row r="18" spans="1:6" ht="30">
      <c r="A18" s="13" t="s">
        <v>13</v>
      </c>
      <c r="B18" s="4" t="s">
        <v>14</v>
      </c>
      <c r="C18" s="423">
        <f>SUM(C20)</f>
        <v>2816.8999999999996</v>
      </c>
      <c r="D18" s="423">
        <f>SUM(D20)</f>
        <v>2305.6999999999998</v>
      </c>
      <c r="E18" s="423">
        <f>SUM(E20)</f>
        <v>1403.4</v>
      </c>
      <c r="F18" s="8"/>
    </row>
    <row r="19" spans="1:6" ht="30">
      <c r="A19" s="13" t="s">
        <v>15</v>
      </c>
      <c r="B19" s="4" t="s">
        <v>16</v>
      </c>
      <c r="C19" s="423">
        <f>C20</f>
        <v>2816.8999999999996</v>
      </c>
      <c r="D19" s="423">
        <f>D20</f>
        <v>2305.6999999999998</v>
      </c>
      <c r="E19" s="423">
        <f>E20</f>
        <v>1403.4</v>
      </c>
      <c r="F19" s="8"/>
    </row>
    <row r="20" spans="1:6" ht="49.5" customHeight="1">
      <c r="A20" s="17" t="s">
        <v>21</v>
      </c>
      <c r="B20" s="5" t="s">
        <v>127</v>
      </c>
      <c r="C20" s="424">
        <f>'прил.№ 5'!D32</f>
        <v>2816.8999999999996</v>
      </c>
      <c r="D20" s="424">
        <f>'прил.№ 5'!E32</f>
        <v>2305.6999999999998</v>
      </c>
      <c r="E20" s="424">
        <f>'прил.№ 5'!F32</f>
        <v>1403.4</v>
      </c>
      <c r="F20" s="14"/>
    </row>
    <row r="21" spans="1:6" ht="15.75">
      <c r="A21" s="6" t="s">
        <v>1</v>
      </c>
      <c r="B21" s="3"/>
      <c r="C21" s="425">
        <f>SUM(C12)</f>
        <v>-2.0000000000436557E-2</v>
      </c>
      <c r="D21" s="425">
        <f>SUM(D12)</f>
        <v>0</v>
      </c>
      <c r="E21" s="425">
        <f>SUM(E12)</f>
        <v>0</v>
      </c>
    </row>
    <row r="23" spans="1:6">
      <c r="A23" s="12"/>
    </row>
    <row r="25" spans="1:6" ht="15">
      <c r="A25" s="15"/>
      <c r="B25" s="10"/>
      <c r="C25" s="11"/>
    </row>
    <row r="26" spans="1:6" ht="15">
      <c r="A26" s="15"/>
      <c r="B26" s="10"/>
      <c r="C26" s="11"/>
    </row>
    <row r="27" spans="1:6" hidden="1"/>
    <row r="28" spans="1:6" hidden="1"/>
    <row r="29" spans="1:6" hidden="1">
      <c r="C29" s="16"/>
    </row>
    <row r="30" spans="1:6" hidden="1">
      <c r="C30" s="16"/>
    </row>
  </sheetData>
  <mergeCells count="10">
    <mergeCell ref="A10:A11"/>
    <mergeCell ref="B10:B11"/>
    <mergeCell ref="C10:E10"/>
    <mergeCell ref="B1:C1"/>
    <mergeCell ref="B4:C4"/>
    <mergeCell ref="B2:C2"/>
    <mergeCell ref="B3:C3"/>
    <mergeCell ref="A7:E7"/>
    <mergeCell ref="A6:E6"/>
    <mergeCell ref="A8:E8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opLeftCell="A7" workbookViewId="0">
      <selection activeCell="D16" sqref="D16"/>
    </sheetView>
  </sheetViews>
  <sheetFormatPr defaultRowHeight="12.75"/>
  <cols>
    <col min="1" max="1" width="60" style="115" customWidth="1"/>
    <col min="2" max="2" width="9.42578125" style="136" customWidth="1"/>
    <col min="3" max="3" width="9.85546875" style="136" customWidth="1"/>
    <col min="4" max="4" width="13.5703125" style="115" customWidth="1"/>
    <col min="5" max="16384" width="9.140625" style="115"/>
  </cols>
  <sheetData>
    <row r="1" spans="1:7" s="114" customFormat="1">
      <c r="A1" s="111"/>
      <c r="B1" s="113"/>
      <c r="C1" s="113"/>
      <c r="D1" s="113"/>
      <c r="E1" s="20" t="s">
        <v>289</v>
      </c>
      <c r="F1" s="113"/>
      <c r="G1" s="113"/>
    </row>
    <row r="2" spans="1:7" s="114" customFormat="1">
      <c r="A2" s="113"/>
      <c r="B2" s="113"/>
      <c r="C2" s="113"/>
      <c r="D2" s="113"/>
      <c r="E2" s="20" t="s">
        <v>18</v>
      </c>
      <c r="F2" s="113"/>
      <c r="G2" s="113"/>
    </row>
    <row r="3" spans="1:7" s="114" customFormat="1">
      <c r="A3" s="113"/>
      <c r="B3" s="113"/>
      <c r="C3" s="113"/>
      <c r="D3" s="113"/>
      <c r="E3" s="20" t="s">
        <v>283</v>
      </c>
      <c r="F3" s="113"/>
      <c r="G3" s="113"/>
    </row>
    <row r="4" spans="1:7" s="114" customFormat="1" ht="15" customHeight="1">
      <c r="A4" s="171"/>
      <c r="B4" s="171"/>
      <c r="C4" s="171"/>
      <c r="D4" s="171"/>
      <c r="E4" s="20" t="s">
        <v>284</v>
      </c>
    </row>
    <row r="5" spans="1:7">
      <c r="A5" s="112"/>
      <c r="B5" s="112"/>
      <c r="C5" s="112"/>
      <c r="E5" s="499" t="s">
        <v>285</v>
      </c>
    </row>
    <row r="6" spans="1:7" ht="13.5" customHeight="1">
      <c r="A6" s="116"/>
      <c r="B6" s="116"/>
      <c r="C6" s="116"/>
    </row>
    <row r="7" spans="1:7" ht="14.25">
      <c r="A7" s="445" t="s">
        <v>258</v>
      </c>
      <c r="B7" s="445"/>
      <c r="C7" s="445"/>
      <c r="D7" s="445"/>
    </row>
    <row r="8" spans="1:7" ht="14.25">
      <c r="A8" s="465" t="s">
        <v>82</v>
      </c>
      <c r="B8" s="465"/>
      <c r="C8" s="465"/>
      <c r="D8" s="465"/>
    </row>
    <row r="9" spans="1:7" ht="14.25">
      <c r="A9" s="465"/>
      <c r="B9" s="465"/>
      <c r="C9" s="465"/>
    </row>
    <row r="10" spans="1:7" ht="27.75" customHeight="1">
      <c r="A10" s="466" t="s">
        <v>0</v>
      </c>
      <c r="B10" s="467" t="s">
        <v>83</v>
      </c>
      <c r="C10" s="467" t="s">
        <v>84</v>
      </c>
      <c r="D10" s="467" t="s">
        <v>85</v>
      </c>
      <c r="E10" s="467"/>
      <c r="F10" s="467"/>
    </row>
    <row r="11" spans="1:7" ht="18" customHeight="1">
      <c r="A11" s="466"/>
      <c r="B11" s="467"/>
      <c r="C11" s="467"/>
      <c r="D11" s="204">
        <v>2021</v>
      </c>
      <c r="E11" s="294">
        <v>2022</v>
      </c>
      <c r="F11" s="294">
        <v>2023</v>
      </c>
    </row>
    <row r="12" spans="1:7" ht="11.25" customHeight="1">
      <c r="A12" s="292">
        <v>1</v>
      </c>
      <c r="B12" s="292">
        <v>2</v>
      </c>
      <c r="C12" s="292">
        <v>3</v>
      </c>
      <c r="D12" s="293">
        <v>4</v>
      </c>
      <c r="E12" s="294">
        <v>5</v>
      </c>
      <c r="F12" s="294">
        <v>6</v>
      </c>
    </row>
    <row r="13" spans="1:7" ht="15" customHeight="1">
      <c r="A13" s="119" t="s">
        <v>86</v>
      </c>
      <c r="B13" s="120" t="s">
        <v>87</v>
      </c>
      <c r="C13" s="120"/>
      <c r="D13" s="121">
        <f>SUM(D14:D19)</f>
        <v>1277.5999999999999</v>
      </c>
      <c r="E13" s="121">
        <f>SUM(E14:E19)</f>
        <v>959.30000000000007</v>
      </c>
      <c r="F13" s="121">
        <f>SUM(F14:F19)</f>
        <v>888.6</v>
      </c>
    </row>
    <row r="14" spans="1:7" s="114" customFormat="1" ht="25.5">
      <c r="A14" s="122" t="s">
        <v>88</v>
      </c>
      <c r="B14" s="120" t="s">
        <v>87</v>
      </c>
      <c r="C14" s="120" t="s">
        <v>89</v>
      </c>
      <c r="D14" s="123">
        <f>'прил.№ 6'!G15</f>
        <v>550.29999999999995</v>
      </c>
      <c r="E14" s="123">
        <f>'прил.№ 6'!H15</f>
        <v>520</v>
      </c>
      <c r="F14" s="123">
        <f>'прил.№ 6'!H15</f>
        <v>520</v>
      </c>
    </row>
    <row r="15" spans="1:7" s="114" customFormat="1" ht="38.25">
      <c r="A15" s="124" t="s">
        <v>90</v>
      </c>
      <c r="B15" s="120" t="s">
        <v>87</v>
      </c>
      <c r="C15" s="120" t="s">
        <v>91</v>
      </c>
      <c r="D15" s="123">
        <f>'прил.№ 6'!G20</f>
        <v>646.59999999999991</v>
      </c>
      <c r="E15" s="123">
        <f>'прил.№ 6'!H20</f>
        <v>368.6</v>
      </c>
      <c r="F15" s="123">
        <f>'прил.№ 6'!H20</f>
        <v>368.6</v>
      </c>
    </row>
    <row r="16" spans="1:7" s="114" customFormat="1" ht="25.5">
      <c r="A16" s="125" t="s">
        <v>92</v>
      </c>
      <c r="B16" s="120" t="s">
        <v>87</v>
      </c>
      <c r="C16" s="120" t="s">
        <v>93</v>
      </c>
      <c r="D16" s="123">
        <f>'прил.№ 6'!G28</f>
        <v>8.1999999999999993</v>
      </c>
      <c r="E16" s="123">
        <f>'прил.№ 6'!H28</f>
        <v>8.1999999999999993</v>
      </c>
      <c r="F16" s="123">
        <f>'прил.№ 6'!I28</f>
        <v>0</v>
      </c>
    </row>
    <row r="17" spans="1:6" s="114" customFormat="1" ht="13.5" hidden="1" customHeight="1">
      <c r="A17" s="125" t="s">
        <v>94</v>
      </c>
      <c r="B17" s="126" t="s">
        <v>87</v>
      </c>
      <c r="C17" s="126" t="s">
        <v>95</v>
      </c>
      <c r="D17" s="123"/>
      <c r="E17" s="123"/>
      <c r="F17" s="123"/>
    </row>
    <row r="18" spans="1:6" s="114" customFormat="1">
      <c r="A18" s="125" t="s">
        <v>96</v>
      </c>
      <c r="B18" s="120" t="s">
        <v>87</v>
      </c>
      <c r="C18" s="120" t="s">
        <v>97</v>
      </c>
      <c r="D18" s="123">
        <f>'прил.№ 6'!G32</f>
        <v>10</v>
      </c>
      <c r="E18" s="123">
        <f>'прил.№ 6'!H32</f>
        <v>0</v>
      </c>
      <c r="F18" s="123">
        <f>'прил.№ 6'!H32</f>
        <v>0</v>
      </c>
    </row>
    <row r="19" spans="1:6" s="114" customFormat="1" ht="13.5" customHeight="1">
      <c r="A19" s="127" t="s">
        <v>111</v>
      </c>
      <c r="B19" s="120" t="s">
        <v>87</v>
      </c>
      <c r="C19" s="120" t="s">
        <v>110</v>
      </c>
      <c r="D19" s="123">
        <f>'прил.№ 6'!G36+'прил.№ 6'!G26</f>
        <v>62.5</v>
      </c>
      <c r="E19" s="123">
        <f>'прил.№ 6'!H36+'прил.№ 6'!H26</f>
        <v>62.5</v>
      </c>
      <c r="F19" s="123">
        <f>'прил.№ 6'!I26</f>
        <v>0</v>
      </c>
    </row>
    <row r="20" spans="1:6" s="114" customFormat="1">
      <c r="A20" s="128" t="s">
        <v>98</v>
      </c>
      <c r="B20" s="126" t="s">
        <v>89</v>
      </c>
      <c r="C20" s="120"/>
      <c r="D20" s="129">
        <f>D21</f>
        <v>114.2</v>
      </c>
      <c r="E20" s="129">
        <f>E21</f>
        <v>117.8</v>
      </c>
      <c r="F20" s="420">
        <f>F21</f>
        <v>0</v>
      </c>
    </row>
    <row r="21" spans="1:6" s="114" customFormat="1" ht="15" customHeight="1">
      <c r="A21" s="125" t="s">
        <v>99</v>
      </c>
      <c r="B21" s="126" t="s">
        <v>89</v>
      </c>
      <c r="C21" s="126" t="s">
        <v>100</v>
      </c>
      <c r="D21" s="123">
        <f>'прил.№ 6'!G44</f>
        <v>114.2</v>
      </c>
      <c r="E21" s="123">
        <f>'прил.№ 6'!H44</f>
        <v>117.8</v>
      </c>
      <c r="F21" s="421">
        <f>'прил.№ 6'!I44</f>
        <v>0</v>
      </c>
    </row>
    <row r="22" spans="1:6" s="114" customFormat="1" ht="27.75" customHeight="1">
      <c r="A22" s="128" t="str">
        <f>'[1]прил.№ 6'!A162</f>
        <v>НАЦИОНАЛЬНАЯ БЕЗОПАСНОСТЬ И ПРАВООХРАНИТЕЛЬНАЯ ДЕЯТЕЛЬНОСТЬ</v>
      </c>
      <c r="B22" s="130" t="s">
        <v>100</v>
      </c>
      <c r="C22" s="131"/>
      <c r="D22" s="121">
        <f>D23</f>
        <v>22.2</v>
      </c>
      <c r="E22" s="121">
        <f>E23</f>
        <v>15</v>
      </c>
      <c r="F22" s="121">
        <f>F23</f>
        <v>0</v>
      </c>
    </row>
    <row r="23" spans="1:6" s="114" customFormat="1" ht="23.25" customHeight="1">
      <c r="A23" s="125" t="str">
        <f>'[1]прил.№ 6'!A163</f>
        <v>Другие вопросы в области национальной безопасности и правоохранительной деятельности</v>
      </c>
      <c r="B23" s="120" t="s">
        <v>100</v>
      </c>
      <c r="C23" s="120" t="s">
        <v>101</v>
      </c>
      <c r="D23" s="123">
        <f>'прил.№ 6'!G50</f>
        <v>22.2</v>
      </c>
      <c r="E23" s="123">
        <f>'прил.№ 6'!H50</f>
        <v>15</v>
      </c>
      <c r="F23" s="123">
        <f>'прил.№ 6'!I50</f>
        <v>0</v>
      </c>
    </row>
    <row r="24" spans="1:6">
      <c r="A24" s="119" t="s">
        <v>102</v>
      </c>
      <c r="B24" s="120" t="s">
        <v>103</v>
      </c>
      <c r="C24" s="120"/>
      <c r="D24" s="129">
        <f>D26+D25+D27</f>
        <v>1330.7</v>
      </c>
      <c r="E24" s="129">
        <f>E26+E25+E27</f>
        <v>1213.5999999999999</v>
      </c>
      <c r="F24" s="129">
        <f>F26+F25+F27</f>
        <v>514.79999999999995</v>
      </c>
    </row>
    <row r="25" spans="1:6" s="114" customFormat="1" ht="12.75" customHeight="1">
      <c r="A25" s="122" t="s">
        <v>104</v>
      </c>
      <c r="B25" s="120" t="s">
        <v>103</v>
      </c>
      <c r="C25" s="120" t="s">
        <v>89</v>
      </c>
      <c r="D25" s="123">
        <f>'прил.№ 6'!G54</f>
        <v>66.8</v>
      </c>
      <c r="E25" s="123">
        <f>'прил.№ 6'!H54</f>
        <v>66.8</v>
      </c>
      <c r="F25" s="123">
        <f>'прил.№ 6'!I54</f>
        <v>0</v>
      </c>
    </row>
    <row r="26" spans="1:6" s="114" customFormat="1">
      <c r="A26" s="132" t="s">
        <v>105</v>
      </c>
      <c r="B26" s="120" t="s">
        <v>103</v>
      </c>
      <c r="C26" s="120" t="s">
        <v>100</v>
      </c>
      <c r="D26" s="123">
        <f>'прил.№ 6'!G59</f>
        <v>1263.9000000000001</v>
      </c>
      <c r="E26" s="123">
        <f>'прил.№ 6'!H59</f>
        <v>1146.8</v>
      </c>
      <c r="F26" s="123">
        <f>'прил.№ 6'!I59</f>
        <v>514.79999999999995</v>
      </c>
    </row>
    <row r="27" spans="1:6" s="114" customFormat="1" ht="12" customHeight="1">
      <c r="A27" s="132" t="s">
        <v>242</v>
      </c>
      <c r="B27" s="120" t="s">
        <v>103</v>
      </c>
      <c r="C27" s="120" t="s">
        <v>103</v>
      </c>
      <c r="D27" s="123">
        <f>'прил.№ 6'!G66</f>
        <v>0</v>
      </c>
      <c r="E27" s="123">
        <f>'прил.№ 6'!H66</f>
        <v>0</v>
      </c>
      <c r="F27" s="123">
        <f>'прил.№ 6'!H66</f>
        <v>0</v>
      </c>
    </row>
    <row r="28" spans="1:6" s="114" customFormat="1" ht="1.5" hidden="1" customHeight="1">
      <c r="A28" s="286" t="s">
        <v>244</v>
      </c>
      <c r="B28" s="130" t="s">
        <v>95</v>
      </c>
      <c r="C28" s="130"/>
      <c r="D28" s="121">
        <f>D29</f>
        <v>0</v>
      </c>
      <c r="E28" s="121">
        <f>E29</f>
        <v>0</v>
      </c>
      <c r="F28" s="121">
        <f>F29</f>
        <v>0</v>
      </c>
    </row>
    <row r="29" spans="1:6" s="114" customFormat="1" hidden="1">
      <c r="A29" s="132" t="s">
        <v>245</v>
      </c>
      <c r="B29" s="120" t="s">
        <v>95</v>
      </c>
      <c r="C29" s="120" t="s">
        <v>95</v>
      </c>
      <c r="D29" s="123">
        <f>'прил.№ 6'!G70</f>
        <v>0</v>
      </c>
      <c r="E29" s="123">
        <f>'прил.№ 6'!H70</f>
        <v>0</v>
      </c>
      <c r="F29" s="123">
        <f>'прил.№ 6'!H70</f>
        <v>0</v>
      </c>
    </row>
    <row r="30" spans="1:6" ht="15.75" customHeight="1">
      <c r="A30" s="119" t="s">
        <v>106</v>
      </c>
      <c r="B30" s="120" t="s">
        <v>107</v>
      </c>
      <c r="C30" s="120"/>
      <c r="D30" s="129">
        <f>D31</f>
        <v>72.2</v>
      </c>
      <c r="E30" s="129">
        <f>E31</f>
        <v>0</v>
      </c>
      <c r="F30" s="129">
        <f>F31</f>
        <v>0</v>
      </c>
    </row>
    <row r="31" spans="1:6" s="114" customFormat="1">
      <c r="A31" s="122" t="s">
        <v>108</v>
      </c>
      <c r="B31" s="120" t="s">
        <v>107</v>
      </c>
      <c r="C31" s="120" t="s">
        <v>87</v>
      </c>
      <c r="D31" s="133">
        <f>'прил.№ 6'!G75</f>
        <v>72.2</v>
      </c>
      <c r="E31" s="133">
        <f>'прил.№ 6'!H75</f>
        <v>0</v>
      </c>
      <c r="F31" s="133">
        <f>'прил.№ 6'!H75</f>
        <v>0</v>
      </c>
    </row>
    <row r="32" spans="1:6">
      <c r="A32" s="134" t="s">
        <v>109</v>
      </c>
      <c r="B32" s="135"/>
      <c r="C32" s="135"/>
      <c r="D32" s="129">
        <f>D13+D20+D22+D24+D28+D30</f>
        <v>2816.8999999999996</v>
      </c>
      <c r="E32" s="129">
        <f>E13+E20+E22+E24+E28+E30</f>
        <v>2305.6999999999998</v>
      </c>
      <c r="F32" s="129">
        <f>F13+F20+F22+F24+F28+F30</f>
        <v>1403.4</v>
      </c>
    </row>
  </sheetData>
  <mergeCells count="6">
    <mergeCell ref="A10:A11"/>
    <mergeCell ref="B10:B11"/>
    <mergeCell ref="C10:C11"/>
    <mergeCell ref="D10:F10"/>
    <mergeCell ref="A9:C9"/>
    <mergeCell ref="A8:D8"/>
  </mergeCells>
  <printOptions horizontalCentered="1" verticalCentered="1"/>
  <pageMargins left="0.74803149606299213" right="0.74803149606299213" top="0.51181102362204722" bottom="0.47244094488188981" header="0.51181102362204722" footer="0.5118110236220472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4"/>
  <sheetViews>
    <sheetView view="pageBreakPreview" topLeftCell="A28" zoomScaleSheetLayoutView="100" workbookViewId="0">
      <selection activeCell="A7" sqref="A7:F7"/>
    </sheetView>
  </sheetViews>
  <sheetFormatPr defaultRowHeight="12.75"/>
  <cols>
    <col min="1" max="1" width="79.85546875" style="111" customWidth="1"/>
    <col min="2" max="2" width="6.85546875" style="172" customWidth="1"/>
    <col min="3" max="3" width="7" style="172" customWidth="1"/>
    <col min="4" max="4" width="6.140625" style="172" customWidth="1"/>
    <col min="5" max="5" width="13.140625" style="172" customWidth="1"/>
    <col min="6" max="6" width="8.5703125" style="172" customWidth="1"/>
    <col min="7" max="7" width="10.42578125" style="114" customWidth="1"/>
    <col min="8" max="8" width="10.5703125" style="114" customWidth="1"/>
    <col min="9" max="9" width="12.85546875" style="114" bestFit="1" customWidth="1"/>
    <col min="10" max="11" width="9.140625" style="114"/>
    <col min="12" max="12" width="11.85546875" style="114" bestFit="1" customWidth="1"/>
    <col min="13" max="16384" width="9.140625" style="114"/>
  </cols>
  <sheetData>
    <row r="1" spans="1:9">
      <c r="C1" s="111"/>
      <c r="D1" s="113"/>
      <c r="E1" s="113"/>
      <c r="F1" s="113"/>
      <c r="G1" s="113"/>
      <c r="I1" s="20" t="s">
        <v>290</v>
      </c>
    </row>
    <row r="2" spans="1:9">
      <c r="C2" s="113"/>
      <c r="D2" s="113"/>
      <c r="E2" s="113"/>
      <c r="F2" s="113"/>
      <c r="G2" s="113"/>
      <c r="I2" s="20" t="s">
        <v>18</v>
      </c>
    </row>
    <row r="3" spans="1:9">
      <c r="C3" s="113"/>
      <c r="D3" s="113"/>
      <c r="E3" s="113"/>
      <c r="F3" s="113"/>
      <c r="G3" s="113"/>
      <c r="I3" s="20" t="s">
        <v>283</v>
      </c>
    </row>
    <row r="4" spans="1:9">
      <c r="C4" s="113"/>
      <c r="D4" s="113"/>
      <c r="E4" s="113"/>
      <c r="F4" s="113"/>
      <c r="G4" s="113"/>
      <c r="I4" s="20" t="s">
        <v>284</v>
      </c>
    </row>
    <row r="5" spans="1:9">
      <c r="I5" s="499" t="s">
        <v>285</v>
      </c>
    </row>
    <row r="6" spans="1:9" s="202" customFormat="1" ht="14.25" customHeight="1">
      <c r="A6" s="207"/>
      <c r="B6" s="112"/>
      <c r="C6" s="112"/>
      <c r="D6" s="112"/>
      <c r="E6" s="112"/>
      <c r="F6" s="112"/>
    </row>
    <row r="7" spans="1:9" s="202" customFormat="1" ht="14.25" customHeight="1">
      <c r="A7" s="468"/>
      <c r="B7" s="468"/>
      <c r="C7" s="468"/>
      <c r="D7" s="468"/>
      <c r="E7" s="468"/>
      <c r="F7" s="468"/>
    </row>
    <row r="8" spans="1:9" s="202" customFormat="1" ht="14.25" customHeight="1">
      <c r="A8" s="296" t="s">
        <v>259</v>
      </c>
      <c r="B8" s="296"/>
      <c r="C8" s="296"/>
      <c r="D8" s="296"/>
      <c r="E8" s="296"/>
      <c r="F8" s="296"/>
    </row>
    <row r="9" spans="1:9" ht="13.5" thickBot="1">
      <c r="A9" s="206"/>
      <c r="B9" s="205"/>
      <c r="C9" s="205"/>
      <c r="D9" s="205"/>
      <c r="E9" s="205"/>
      <c r="F9" s="205"/>
    </row>
    <row r="10" spans="1:9" s="203" customFormat="1" ht="35.25" customHeight="1">
      <c r="A10" s="474" t="s">
        <v>0</v>
      </c>
      <c r="B10" s="476" t="s">
        <v>191</v>
      </c>
      <c r="C10" s="478" t="s">
        <v>83</v>
      </c>
      <c r="D10" s="478" t="s">
        <v>190</v>
      </c>
      <c r="E10" s="478" t="s">
        <v>189</v>
      </c>
      <c r="F10" s="469" t="s">
        <v>188</v>
      </c>
      <c r="G10" s="471" t="s">
        <v>187</v>
      </c>
      <c r="H10" s="472"/>
      <c r="I10" s="473"/>
    </row>
    <row r="11" spans="1:9" s="203" customFormat="1" ht="35.25" customHeight="1">
      <c r="A11" s="475"/>
      <c r="B11" s="477"/>
      <c r="C11" s="479"/>
      <c r="D11" s="479"/>
      <c r="E11" s="479"/>
      <c r="F11" s="470"/>
      <c r="G11" s="384">
        <v>2021</v>
      </c>
      <c r="H11" s="295">
        <v>2022</v>
      </c>
      <c r="I11" s="304">
        <v>2023</v>
      </c>
    </row>
    <row r="12" spans="1:9" ht="15" customHeight="1" thickBot="1">
      <c r="A12" s="308">
        <v>1</v>
      </c>
      <c r="B12" s="331">
        <v>2</v>
      </c>
      <c r="C12" s="305">
        <v>3</v>
      </c>
      <c r="D12" s="305">
        <v>4</v>
      </c>
      <c r="E12" s="305">
        <v>5</v>
      </c>
      <c r="F12" s="332">
        <v>6</v>
      </c>
      <c r="G12" s="385" t="s">
        <v>186</v>
      </c>
      <c r="H12" s="306">
        <v>8</v>
      </c>
      <c r="I12" s="307">
        <v>9</v>
      </c>
    </row>
    <row r="13" spans="1:9">
      <c r="A13" s="309" t="s">
        <v>185</v>
      </c>
      <c r="B13" s="333">
        <v>810</v>
      </c>
      <c r="C13" s="303"/>
      <c r="D13" s="227"/>
      <c r="E13" s="227"/>
      <c r="F13" s="334"/>
      <c r="G13" s="386">
        <f>G79</f>
        <v>2816.8999999999996</v>
      </c>
      <c r="H13" s="364">
        <f>H79</f>
        <v>2305.6999999999998</v>
      </c>
      <c r="I13" s="364">
        <f>I79</f>
        <v>1403.4</v>
      </c>
    </row>
    <row r="14" spans="1:9">
      <c r="A14" s="310" t="s">
        <v>86</v>
      </c>
      <c r="B14" s="335">
        <v>810</v>
      </c>
      <c r="C14" s="200" t="s">
        <v>87</v>
      </c>
      <c r="D14" s="200"/>
      <c r="E14" s="197"/>
      <c r="F14" s="336"/>
      <c r="G14" s="383">
        <f>G15+G20+G26+G28+G32+G36</f>
        <v>1277.5999999999999</v>
      </c>
      <c r="H14" s="365">
        <f>H15+H20+H26+H28+H32+H36</f>
        <v>959.30000000000007</v>
      </c>
      <c r="I14" s="365">
        <f>I15+I20+I26+I28+I32+I36</f>
        <v>888.6</v>
      </c>
    </row>
    <row r="15" spans="1:9" ht="39" customHeight="1">
      <c r="A15" s="311" t="s">
        <v>88</v>
      </c>
      <c r="B15" s="335">
        <v>810</v>
      </c>
      <c r="C15" s="186" t="s">
        <v>87</v>
      </c>
      <c r="D15" s="199" t="s">
        <v>89</v>
      </c>
      <c r="E15" s="135"/>
      <c r="F15" s="336"/>
      <c r="G15" s="383">
        <f t="shared" ref="G15:I18" si="0">G16</f>
        <v>550.29999999999995</v>
      </c>
      <c r="H15" s="365">
        <f t="shared" si="0"/>
        <v>520</v>
      </c>
      <c r="I15" s="365">
        <f t="shared" si="0"/>
        <v>520</v>
      </c>
    </row>
    <row r="16" spans="1:9" ht="24" customHeight="1">
      <c r="A16" s="312" t="s">
        <v>179</v>
      </c>
      <c r="B16" s="337">
        <v>810</v>
      </c>
      <c r="C16" s="180" t="s">
        <v>87</v>
      </c>
      <c r="D16" s="193" t="s">
        <v>89</v>
      </c>
      <c r="E16" s="117" t="s">
        <v>184</v>
      </c>
      <c r="F16" s="338"/>
      <c r="G16" s="387">
        <f t="shared" si="0"/>
        <v>550.29999999999995</v>
      </c>
      <c r="H16" s="366">
        <f t="shared" si="0"/>
        <v>520</v>
      </c>
      <c r="I16" s="366">
        <f t="shared" si="0"/>
        <v>520</v>
      </c>
    </row>
    <row r="17" spans="1:12">
      <c r="A17" s="312" t="s">
        <v>183</v>
      </c>
      <c r="B17" s="337">
        <v>810</v>
      </c>
      <c r="C17" s="180" t="s">
        <v>87</v>
      </c>
      <c r="D17" s="193" t="s">
        <v>89</v>
      </c>
      <c r="E17" s="182" t="s">
        <v>182</v>
      </c>
      <c r="F17" s="339"/>
      <c r="G17" s="387">
        <f t="shared" si="0"/>
        <v>550.29999999999995</v>
      </c>
      <c r="H17" s="366">
        <f t="shared" si="0"/>
        <v>520</v>
      </c>
      <c r="I17" s="366">
        <f t="shared" si="0"/>
        <v>520</v>
      </c>
    </row>
    <row r="18" spans="1:12" ht="30" customHeight="1">
      <c r="A18" s="313" t="s">
        <v>176</v>
      </c>
      <c r="B18" s="337">
        <v>810</v>
      </c>
      <c r="C18" s="180" t="s">
        <v>87</v>
      </c>
      <c r="D18" s="193" t="s">
        <v>89</v>
      </c>
      <c r="E18" s="182" t="s">
        <v>181</v>
      </c>
      <c r="F18" s="339" t="s">
        <v>275</v>
      </c>
      <c r="G18" s="388">
        <f t="shared" si="0"/>
        <v>550.29999999999995</v>
      </c>
      <c r="H18" s="367">
        <f t="shared" si="0"/>
        <v>520</v>
      </c>
      <c r="I18" s="367">
        <f t="shared" si="0"/>
        <v>520</v>
      </c>
    </row>
    <row r="19" spans="1:12" ht="26.25" customHeight="1">
      <c r="A19" s="314" t="s">
        <v>145</v>
      </c>
      <c r="B19" s="337">
        <v>810</v>
      </c>
      <c r="C19" s="180" t="s">
        <v>87</v>
      </c>
      <c r="D19" s="193" t="s">
        <v>89</v>
      </c>
      <c r="E19" s="120" t="s">
        <v>180</v>
      </c>
      <c r="F19" s="340">
        <v>120</v>
      </c>
      <c r="G19" s="389">
        <v>550.29999999999995</v>
      </c>
      <c r="H19" s="368">
        <v>520</v>
      </c>
      <c r="I19" s="368">
        <v>520</v>
      </c>
    </row>
    <row r="20" spans="1:12" ht="25.5">
      <c r="A20" s="315" t="s">
        <v>90</v>
      </c>
      <c r="B20" s="335">
        <v>810</v>
      </c>
      <c r="C20" s="186" t="s">
        <v>87</v>
      </c>
      <c r="D20" s="198" t="s">
        <v>91</v>
      </c>
      <c r="E20" s="188"/>
      <c r="F20" s="336"/>
      <c r="G20" s="390">
        <f t="shared" ref="G20:I20" si="1">G21</f>
        <v>646.59999999999991</v>
      </c>
      <c r="H20" s="369">
        <f t="shared" si="1"/>
        <v>368.6</v>
      </c>
      <c r="I20" s="369">
        <f t="shared" si="1"/>
        <v>368.6</v>
      </c>
    </row>
    <row r="21" spans="1:12" ht="30.75" customHeight="1">
      <c r="A21" s="316" t="s">
        <v>178</v>
      </c>
      <c r="B21" s="337">
        <v>810</v>
      </c>
      <c r="C21" s="180" t="s">
        <v>87</v>
      </c>
      <c r="D21" s="182" t="s">
        <v>91</v>
      </c>
      <c r="E21" s="182" t="s">
        <v>177</v>
      </c>
      <c r="F21" s="341"/>
      <c r="G21" s="391">
        <f>G22</f>
        <v>646.59999999999991</v>
      </c>
      <c r="H21" s="370">
        <f>H22</f>
        <v>368.6</v>
      </c>
      <c r="I21" s="370">
        <f>I22</f>
        <v>368.6</v>
      </c>
    </row>
    <row r="22" spans="1:12">
      <c r="A22" s="314" t="s">
        <v>176</v>
      </c>
      <c r="B22" s="337">
        <v>810</v>
      </c>
      <c r="C22" s="180" t="s">
        <v>87</v>
      </c>
      <c r="D22" s="193" t="s">
        <v>91</v>
      </c>
      <c r="E22" s="182" t="s">
        <v>175</v>
      </c>
      <c r="F22" s="342"/>
      <c r="G22" s="387">
        <f>G23+G24+G25</f>
        <v>646.59999999999991</v>
      </c>
      <c r="H22" s="366">
        <f>H23+H24+H25</f>
        <v>368.6</v>
      </c>
      <c r="I22" s="366">
        <f>I23+I24+I25</f>
        <v>368.6</v>
      </c>
    </row>
    <row r="23" spans="1:12" ht="26.25" customHeight="1">
      <c r="A23" s="314" t="s">
        <v>145</v>
      </c>
      <c r="B23" s="337">
        <v>810</v>
      </c>
      <c r="C23" s="180" t="s">
        <v>87</v>
      </c>
      <c r="D23" s="193" t="s">
        <v>91</v>
      </c>
      <c r="E23" s="182" t="s">
        <v>175</v>
      </c>
      <c r="F23" s="340">
        <v>120</v>
      </c>
      <c r="G23" s="389">
        <v>414.9</v>
      </c>
      <c r="H23" s="368">
        <v>368.6</v>
      </c>
      <c r="I23" s="368">
        <v>368.6</v>
      </c>
    </row>
    <row r="24" spans="1:12" ht="26.25" customHeight="1">
      <c r="A24" s="314" t="s">
        <v>134</v>
      </c>
      <c r="B24" s="337">
        <v>810</v>
      </c>
      <c r="C24" s="180" t="s">
        <v>87</v>
      </c>
      <c r="D24" s="193" t="s">
        <v>91</v>
      </c>
      <c r="E24" s="182" t="s">
        <v>175</v>
      </c>
      <c r="F24" s="340">
        <v>240</v>
      </c>
      <c r="G24" s="389">
        <v>228.7</v>
      </c>
      <c r="H24" s="368">
        <v>0</v>
      </c>
      <c r="I24" s="368">
        <v>0</v>
      </c>
    </row>
    <row r="25" spans="1:12" s="195" customFormat="1">
      <c r="A25" s="314" t="s">
        <v>133</v>
      </c>
      <c r="B25" s="337">
        <v>810</v>
      </c>
      <c r="C25" s="180" t="s">
        <v>87</v>
      </c>
      <c r="D25" s="193" t="s">
        <v>91</v>
      </c>
      <c r="E25" s="182" t="s">
        <v>175</v>
      </c>
      <c r="F25" s="340">
        <v>850</v>
      </c>
      <c r="G25" s="389">
        <v>3</v>
      </c>
      <c r="H25" s="368">
        <v>0</v>
      </c>
      <c r="I25" s="368">
        <v>0</v>
      </c>
      <c r="J25" s="196"/>
      <c r="K25" s="196"/>
      <c r="L25" s="196"/>
    </row>
    <row r="26" spans="1:12" ht="28.5" customHeight="1">
      <c r="A26" s="310" t="s">
        <v>170</v>
      </c>
      <c r="B26" s="335">
        <v>810</v>
      </c>
      <c r="C26" s="192" t="s">
        <v>87</v>
      </c>
      <c r="D26" s="174" t="s">
        <v>110</v>
      </c>
      <c r="E26" s="174" t="s">
        <v>198</v>
      </c>
      <c r="F26" s="343"/>
      <c r="G26" s="390">
        <f t="shared" ref="G26:I26" si="2">G27</f>
        <v>62.5</v>
      </c>
      <c r="H26" s="369">
        <f t="shared" si="2"/>
        <v>62.5</v>
      </c>
      <c r="I26" s="369">
        <f t="shared" si="2"/>
        <v>0</v>
      </c>
    </row>
    <row r="27" spans="1:12" ht="24.75" customHeight="1">
      <c r="A27" s="314" t="s">
        <v>134</v>
      </c>
      <c r="B27" s="337">
        <v>810</v>
      </c>
      <c r="C27" s="120" t="s">
        <v>87</v>
      </c>
      <c r="D27" s="120" t="s">
        <v>110</v>
      </c>
      <c r="E27" s="120" t="s">
        <v>198</v>
      </c>
      <c r="F27" s="339" t="s">
        <v>138</v>
      </c>
      <c r="G27" s="387">
        <v>62.5</v>
      </c>
      <c r="H27" s="366">
        <v>62.5</v>
      </c>
      <c r="I27" s="366">
        <v>0</v>
      </c>
    </row>
    <row r="28" spans="1:12" ht="32.25" customHeight="1">
      <c r="A28" s="317" t="s">
        <v>92</v>
      </c>
      <c r="B28" s="344">
        <v>810</v>
      </c>
      <c r="C28" s="130" t="s">
        <v>87</v>
      </c>
      <c r="D28" s="130" t="s">
        <v>93</v>
      </c>
      <c r="E28" s="191"/>
      <c r="F28" s="345"/>
      <c r="G28" s="392">
        <f t="shared" ref="G28:I30" si="3">G29</f>
        <v>8.1999999999999993</v>
      </c>
      <c r="H28" s="371">
        <f t="shared" si="3"/>
        <v>8.1999999999999993</v>
      </c>
      <c r="I28" s="371">
        <f t="shared" si="3"/>
        <v>0</v>
      </c>
    </row>
    <row r="29" spans="1:12" ht="37.5" customHeight="1">
      <c r="A29" s="314" t="s">
        <v>168</v>
      </c>
      <c r="B29" s="337">
        <v>810</v>
      </c>
      <c r="C29" s="120" t="s">
        <v>87</v>
      </c>
      <c r="D29" s="120" t="s">
        <v>93</v>
      </c>
      <c r="E29" s="190" t="s">
        <v>169</v>
      </c>
      <c r="F29" s="341"/>
      <c r="G29" s="389">
        <f t="shared" si="3"/>
        <v>8.1999999999999993</v>
      </c>
      <c r="H29" s="368">
        <f t="shared" si="3"/>
        <v>8.1999999999999993</v>
      </c>
      <c r="I29" s="368">
        <f t="shared" si="3"/>
        <v>0</v>
      </c>
    </row>
    <row r="30" spans="1:12" ht="15.75" customHeight="1">
      <c r="A30" s="314" t="s">
        <v>151</v>
      </c>
      <c r="B30" s="337">
        <v>810</v>
      </c>
      <c r="C30" s="120" t="s">
        <v>87</v>
      </c>
      <c r="D30" s="120" t="s">
        <v>93</v>
      </c>
      <c r="E30" s="190" t="s">
        <v>167</v>
      </c>
      <c r="F30" s="341" t="s">
        <v>274</v>
      </c>
      <c r="G30" s="389">
        <f t="shared" si="3"/>
        <v>8.1999999999999993</v>
      </c>
      <c r="H30" s="368">
        <f t="shared" si="3"/>
        <v>8.1999999999999993</v>
      </c>
      <c r="I30" s="368">
        <f t="shared" si="3"/>
        <v>0</v>
      </c>
    </row>
    <row r="31" spans="1:12" ht="37.5" customHeight="1">
      <c r="A31" s="314" t="s">
        <v>168</v>
      </c>
      <c r="B31" s="337">
        <v>810</v>
      </c>
      <c r="C31" s="120" t="s">
        <v>87</v>
      </c>
      <c r="D31" s="120" t="s">
        <v>93</v>
      </c>
      <c r="E31" s="190" t="s">
        <v>167</v>
      </c>
      <c r="F31" s="341" t="s">
        <v>152</v>
      </c>
      <c r="G31" s="389">
        <v>8.1999999999999993</v>
      </c>
      <c r="H31" s="368">
        <v>8.1999999999999993</v>
      </c>
      <c r="I31" s="368">
        <v>0</v>
      </c>
    </row>
    <row r="32" spans="1:12" ht="21" customHeight="1">
      <c r="A32" s="310" t="s">
        <v>96</v>
      </c>
      <c r="B32" s="335">
        <v>810</v>
      </c>
      <c r="C32" s="174" t="s">
        <v>87</v>
      </c>
      <c r="D32" s="174" t="s">
        <v>97</v>
      </c>
      <c r="E32" s="189"/>
      <c r="F32" s="346"/>
      <c r="G32" s="390">
        <f t="shared" ref="G32:I34" si="4">G33</f>
        <v>10</v>
      </c>
      <c r="H32" s="369">
        <f t="shared" si="4"/>
        <v>0</v>
      </c>
      <c r="I32" s="369">
        <f t="shared" si="4"/>
        <v>0</v>
      </c>
    </row>
    <row r="33" spans="1:9" ht="19.5" customHeight="1">
      <c r="A33" s="316" t="s">
        <v>166</v>
      </c>
      <c r="B33" s="337">
        <v>810</v>
      </c>
      <c r="C33" s="120" t="s">
        <v>87</v>
      </c>
      <c r="D33" s="120" t="s">
        <v>97</v>
      </c>
      <c r="E33" s="120" t="s">
        <v>165</v>
      </c>
      <c r="F33" s="341"/>
      <c r="G33" s="391">
        <f t="shared" si="4"/>
        <v>10</v>
      </c>
      <c r="H33" s="370">
        <f t="shared" si="4"/>
        <v>0</v>
      </c>
      <c r="I33" s="370">
        <f t="shared" si="4"/>
        <v>0</v>
      </c>
    </row>
    <row r="34" spans="1:9" ht="18" customHeight="1">
      <c r="A34" s="312" t="s">
        <v>164</v>
      </c>
      <c r="B34" s="337">
        <v>810</v>
      </c>
      <c r="C34" s="120" t="s">
        <v>87</v>
      </c>
      <c r="D34" s="120" t="s">
        <v>97</v>
      </c>
      <c r="E34" s="120" t="s">
        <v>162</v>
      </c>
      <c r="F34" s="347">
        <v>800</v>
      </c>
      <c r="G34" s="391">
        <f t="shared" si="4"/>
        <v>10</v>
      </c>
      <c r="H34" s="370">
        <f t="shared" si="4"/>
        <v>0</v>
      </c>
      <c r="I34" s="370">
        <f t="shared" si="4"/>
        <v>0</v>
      </c>
    </row>
    <row r="35" spans="1:9" ht="25.5" customHeight="1">
      <c r="A35" s="318" t="s">
        <v>163</v>
      </c>
      <c r="B35" s="337">
        <v>810</v>
      </c>
      <c r="C35" s="120" t="s">
        <v>87</v>
      </c>
      <c r="D35" s="120" t="s">
        <v>97</v>
      </c>
      <c r="E35" s="120" t="s">
        <v>162</v>
      </c>
      <c r="F35" s="341" t="s">
        <v>161</v>
      </c>
      <c r="G35" s="389">
        <v>10</v>
      </c>
      <c r="H35" s="368">
        <v>0</v>
      </c>
      <c r="I35" s="368">
        <v>0</v>
      </c>
    </row>
    <row r="36" spans="1:9" ht="0.75" hidden="1" customHeight="1">
      <c r="A36" s="319" t="s">
        <v>111</v>
      </c>
      <c r="B36" s="344">
        <v>810</v>
      </c>
      <c r="C36" s="185" t="s">
        <v>97</v>
      </c>
      <c r="D36" s="130" t="s">
        <v>110</v>
      </c>
      <c r="E36" s="130"/>
      <c r="F36" s="348"/>
      <c r="G36" s="392">
        <f>G37</f>
        <v>0</v>
      </c>
      <c r="H36" s="371">
        <f>H37</f>
        <v>0</v>
      </c>
      <c r="I36" s="371">
        <f>I37</f>
        <v>0</v>
      </c>
    </row>
    <row r="37" spans="1:9" ht="36.75" hidden="1" customHeight="1">
      <c r="A37" s="319" t="s">
        <v>239</v>
      </c>
      <c r="B37" s="344">
        <v>810</v>
      </c>
      <c r="C37" s="185" t="s">
        <v>97</v>
      </c>
      <c r="D37" s="130" t="s">
        <v>110</v>
      </c>
      <c r="E37" s="130"/>
      <c r="F37" s="348"/>
      <c r="G37" s="392">
        <f>G38+G41</f>
        <v>0</v>
      </c>
      <c r="H37" s="371">
        <f>H38+H41</f>
        <v>0</v>
      </c>
      <c r="I37" s="371">
        <f>I38+I41</f>
        <v>0</v>
      </c>
    </row>
    <row r="38" spans="1:9" ht="26.25" hidden="1" customHeight="1">
      <c r="A38" s="320" t="s">
        <v>143</v>
      </c>
      <c r="B38" s="337">
        <v>810</v>
      </c>
      <c r="C38" s="183" t="s">
        <v>97</v>
      </c>
      <c r="D38" s="120" t="s">
        <v>110</v>
      </c>
      <c r="E38" s="120" t="s">
        <v>240</v>
      </c>
      <c r="F38" s="339"/>
      <c r="G38" s="389">
        <f t="shared" ref="G38:I39" si="5">G39</f>
        <v>0</v>
      </c>
      <c r="H38" s="368">
        <f t="shared" si="5"/>
        <v>0</v>
      </c>
      <c r="I38" s="368">
        <f t="shared" si="5"/>
        <v>0</v>
      </c>
    </row>
    <row r="39" spans="1:9" ht="28.5" hidden="1" customHeight="1">
      <c r="A39" s="320" t="s">
        <v>139</v>
      </c>
      <c r="B39" s="337">
        <v>810</v>
      </c>
      <c r="C39" s="183" t="s">
        <v>97</v>
      </c>
      <c r="D39" s="120" t="s">
        <v>110</v>
      </c>
      <c r="E39" s="120" t="s">
        <v>240</v>
      </c>
      <c r="F39" s="339" t="s">
        <v>138</v>
      </c>
      <c r="G39" s="389">
        <f t="shared" si="5"/>
        <v>0</v>
      </c>
      <c r="H39" s="368">
        <f t="shared" si="5"/>
        <v>0</v>
      </c>
      <c r="I39" s="368">
        <f t="shared" si="5"/>
        <v>0</v>
      </c>
    </row>
    <row r="40" spans="1:9" ht="27" hidden="1" customHeight="1">
      <c r="A40" s="320" t="s">
        <v>137</v>
      </c>
      <c r="B40" s="337">
        <v>810</v>
      </c>
      <c r="C40" s="183" t="s">
        <v>97</v>
      </c>
      <c r="D40" s="120" t="s">
        <v>110</v>
      </c>
      <c r="E40" s="120" t="s">
        <v>240</v>
      </c>
      <c r="F40" s="339" t="s">
        <v>136</v>
      </c>
      <c r="G40" s="389">
        <v>0</v>
      </c>
      <c r="H40" s="368">
        <v>0</v>
      </c>
      <c r="I40" s="368">
        <v>0</v>
      </c>
    </row>
    <row r="41" spans="1:9" ht="28.5" hidden="1" customHeight="1">
      <c r="A41" s="320" t="s">
        <v>241</v>
      </c>
      <c r="B41" s="337">
        <v>810</v>
      </c>
      <c r="C41" s="183" t="s">
        <v>97</v>
      </c>
      <c r="D41" s="120" t="s">
        <v>110</v>
      </c>
      <c r="E41" s="120" t="s">
        <v>160</v>
      </c>
      <c r="F41" s="339"/>
      <c r="G41" s="389">
        <f t="shared" ref="G41:I42" si="6">G42</f>
        <v>0</v>
      </c>
      <c r="H41" s="368">
        <f t="shared" si="6"/>
        <v>0</v>
      </c>
      <c r="I41" s="368">
        <f t="shared" si="6"/>
        <v>0</v>
      </c>
    </row>
    <row r="42" spans="1:9" ht="27" hidden="1" customHeight="1">
      <c r="A42" s="320" t="s">
        <v>139</v>
      </c>
      <c r="B42" s="337">
        <v>810</v>
      </c>
      <c r="C42" s="183" t="s">
        <v>97</v>
      </c>
      <c r="D42" s="120" t="s">
        <v>110</v>
      </c>
      <c r="E42" s="120" t="s">
        <v>160</v>
      </c>
      <c r="F42" s="339" t="s">
        <v>138</v>
      </c>
      <c r="G42" s="389">
        <f t="shared" si="6"/>
        <v>0</v>
      </c>
      <c r="H42" s="368">
        <f t="shared" si="6"/>
        <v>0</v>
      </c>
      <c r="I42" s="368">
        <f t="shared" si="6"/>
        <v>0</v>
      </c>
    </row>
    <row r="43" spans="1:9" ht="27.75" hidden="1" customHeight="1">
      <c r="A43" s="320" t="s">
        <v>137</v>
      </c>
      <c r="B43" s="337">
        <v>810</v>
      </c>
      <c r="C43" s="183" t="s">
        <v>97</v>
      </c>
      <c r="D43" s="120" t="s">
        <v>110</v>
      </c>
      <c r="E43" s="120" t="s">
        <v>160</v>
      </c>
      <c r="F43" s="339" t="s">
        <v>136</v>
      </c>
      <c r="G43" s="389">
        <v>0</v>
      </c>
      <c r="H43" s="368">
        <v>0</v>
      </c>
      <c r="I43" s="368">
        <v>0</v>
      </c>
    </row>
    <row r="44" spans="1:9" ht="26.25" customHeight="1">
      <c r="A44" s="397" t="s">
        <v>98</v>
      </c>
      <c r="B44" s="398">
        <v>810</v>
      </c>
      <c r="C44" s="399" t="s">
        <v>89</v>
      </c>
      <c r="D44" s="219"/>
      <c r="E44" s="219"/>
      <c r="F44" s="400"/>
      <c r="G44" s="392">
        <f t="shared" ref="G44:I46" si="7">G45</f>
        <v>114.2</v>
      </c>
      <c r="H44" s="401">
        <f t="shared" si="7"/>
        <v>117.8</v>
      </c>
      <c r="I44" s="401">
        <f t="shared" si="7"/>
        <v>0</v>
      </c>
    </row>
    <row r="45" spans="1:9" ht="26.25" customHeight="1">
      <c r="A45" s="397" t="s">
        <v>99</v>
      </c>
      <c r="B45" s="398">
        <v>810</v>
      </c>
      <c r="C45" s="399" t="s">
        <v>89</v>
      </c>
      <c r="D45" s="402" t="s">
        <v>100</v>
      </c>
      <c r="E45" s="219"/>
      <c r="F45" s="400"/>
      <c r="G45" s="392">
        <f t="shared" si="7"/>
        <v>114.2</v>
      </c>
      <c r="H45" s="401">
        <f t="shared" si="7"/>
        <v>117.8</v>
      </c>
      <c r="I45" s="401">
        <f t="shared" si="7"/>
        <v>0</v>
      </c>
    </row>
    <row r="46" spans="1:9" ht="24" customHeight="1">
      <c r="A46" s="403" t="s">
        <v>159</v>
      </c>
      <c r="B46" s="353">
        <v>810</v>
      </c>
      <c r="C46" s="404" t="s">
        <v>89</v>
      </c>
      <c r="D46" s="201" t="s">
        <v>100</v>
      </c>
      <c r="E46" s="405" t="s">
        <v>158</v>
      </c>
      <c r="F46" s="354"/>
      <c r="G46" s="391">
        <f t="shared" si="7"/>
        <v>114.2</v>
      </c>
      <c r="H46" s="373">
        <f t="shared" si="7"/>
        <v>117.8</v>
      </c>
      <c r="I46" s="373">
        <f t="shared" si="7"/>
        <v>0</v>
      </c>
    </row>
    <row r="47" spans="1:9" ht="37.5" customHeight="1">
      <c r="A47" s="403" t="s">
        <v>157</v>
      </c>
      <c r="B47" s="353">
        <v>810</v>
      </c>
      <c r="C47" s="201" t="s">
        <v>89</v>
      </c>
      <c r="D47" s="201" t="s">
        <v>100</v>
      </c>
      <c r="E47" s="405" t="s">
        <v>153</v>
      </c>
      <c r="F47" s="354"/>
      <c r="G47" s="391">
        <f>G48+G49</f>
        <v>114.2</v>
      </c>
      <c r="H47" s="373">
        <f>H48+H49</f>
        <v>117.8</v>
      </c>
      <c r="I47" s="373">
        <v>0</v>
      </c>
    </row>
    <row r="48" spans="1:9" ht="27.75" customHeight="1">
      <c r="A48" s="406" t="s">
        <v>145</v>
      </c>
      <c r="B48" s="353">
        <v>810</v>
      </c>
      <c r="C48" s="201" t="s">
        <v>89</v>
      </c>
      <c r="D48" s="201" t="s">
        <v>100</v>
      </c>
      <c r="E48" s="405" t="s">
        <v>153</v>
      </c>
      <c r="F48" s="354" t="s">
        <v>156</v>
      </c>
      <c r="G48" s="391">
        <v>111</v>
      </c>
      <c r="H48" s="373">
        <v>111</v>
      </c>
      <c r="I48" s="373">
        <v>0</v>
      </c>
    </row>
    <row r="49" spans="1:9" ht="28.5" customHeight="1">
      <c r="A49" s="406" t="s">
        <v>134</v>
      </c>
      <c r="B49" s="353">
        <v>810</v>
      </c>
      <c r="C49" s="201" t="s">
        <v>89</v>
      </c>
      <c r="D49" s="201" t="s">
        <v>100</v>
      </c>
      <c r="E49" s="405" t="s">
        <v>153</v>
      </c>
      <c r="F49" s="354" t="s">
        <v>138</v>
      </c>
      <c r="G49" s="389">
        <v>3.2</v>
      </c>
      <c r="H49" s="407">
        <v>6.8</v>
      </c>
      <c r="I49" s="407">
        <v>0</v>
      </c>
    </row>
    <row r="50" spans="1:9" ht="27" customHeight="1">
      <c r="A50" s="321" t="s">
        <v>150</v>
      </c>
      <c r="B50" s="335">
        <v>810</v>
      </c>
      <c r="C50" s="174" t="s">
        <v>100</v>
      </c>
      <c r="D50" s="174"/>
      <c r="E50" s="188"/>
      <c r="F50" s="348"/>
      <c r="G50" s="392">
        <f t="shared" ref="G50:I51" si="8">G51</f>
        <v>22.2</v>
      </c>
      <c r="H50" s="371">
        <f t="shared" si="8"/>
        <v>15</v>
      </c>
      <c r="I50" s="371">
        <f t="shared" si="8"/>
        <v>0</v>
      </c>
    </row>
    <row r="51" spans="1:9" ht="23.25" customHeight="1">
      <c r="A51" s="314" t="s">
        <v>149</v>
      </c>
      <c r="B51" s="349">
        <v>810</v>
      </c>
      <c r="C51" s="177" t="s">
        <v>100</v>
      </c>
      <c r="D51" s="177" t="s">
        <v>101</v>
      </c>
      <c r="E51" s="187" t="s">
        <v>148</v>
      </c>
      <c r="F51" s="339"/>
      <c r="G51" s="389">
        <f t="shared" si="8"/>
        <v>22.2</v>
      </c>
      <c r="H51" s="368">
        <f t="shared" si="8"/>
        <v>15</v>
      </c>
      <c r="I51" s="368">
        <f t="shared" si="8"/>
        <v>0</v>
      </c>
    </row>
    <row r="52" spans="1:9" ht="24" customHeight="1">
      <c r="A52" s="314" t="s">
        <v>134</v>
      </c>
      <c r="B52" s="349">
        <v>810</v>
      </c>
      <c r="C52" s="177" t="s">
        <v>100</v>
      </c>
      <c r="D52" s="177" t="s">
        <v>101</v>
      </c>
      <c r="E52" s="187" t="s">
        <v>148</v>
      </c>
      <c r="F52" s="339" t="s">
        <v>138</v>
      </c>
      <c r="G52" s="389">
        <v>22.2</v>
      </c>
      <c r="H52" s="368">
        <v>15</v>
      </c>
      <c r="I52" s="368">
        <v>0</v>
      </c>
    </row>
    <row r="53" spans="1:9" ht="24.75" customHeight="1">
      <c r="A53" s="310" t="s">
        <v>102</v>
      </c>
      <c r="B53" s="335">
        <v>810</v>
      </c>
      <c r="C53" s="174" t="s">
        <v>103</v>
      </c>
      <c r="D53" s="175"/>
      <c r="E53" s="135"/>
      <c r="F53" s="343"/>
      <c r="G53" s="390">
        <f>G54+G59</f>
        <v>1330.7</v>
      </c>
      <c r="H53" s="369">
        <f>H54+H59+H67</f>
        <v>1213.5999999999999</v>
      </c>
      <c r="I53" s="369">
        <f>I54+I59+I67</f>
        <v>514.79999999999995</v>
      </c>
    </row>
    <row r="54" spans="1:9" ht="25.5" customHeight="1">
      <c r="A54" s="322" t="s">
        <v>252</v>
      </c>
      <c r="B54" s="344">
        <v>810</v>
      </c>
      <c r="C54" s="130" t="s">
        <v>103</v>
      </c>
      <c r="D54" s="130" t="s">
        <v>89</v>
      </c>
      <c r="E54" s="186"/>
      <c r="F54" s="350"/>
      <c r="G54" s="392">
        <f>G55</f>
        <v>66.8</v>
      </c>
      <c r="H54" s="371">
        <f>H55</f>
        <v>66.8</v>
      </c>
      <c r="I54" s="371">
        <f>I55</f>
        <v>0</v>
      </c>
    </row>
    <row r="55" spans="1:9" ht="25.5" customHeight="1">
      <c r="A55" s="323" t="s">
        <v>219</v>
      </c>
      <c r="B55" s="351">
        <v>810</v>
      </c>
      <c r="C55" s="211" t="s">
        <v>103</v>
      </c>
      <c r="D55" s="211" t="s">
        <v>89</v>
      </c>
      <c r="E55" s="212" t="s">
        <v>220</v>
      </c>
      <c r="F55" s="352"/>
      <c r="G55" s="393">
        <f>G56+G57</f>
        <v>66.8</v>
      </c>
      <c r="H55" s="372">
        <f>H56+H57</f>
        <v>66.8</v>
      </c>
      <c r="I55" s="372">
        <f>I56+I57</f>
        <v>0</v>
      </c>
    </row>
    <row r="56" spans="1:9" ht="25.5" customHeight="1">
      <c r="A56" s="312" t="s">
        <v>201</v>
      </c>
      <c r="B56" s="353">
        <v>810</v>
      </c>
      <c r="C56" s="201" t="s">
        <v>103</v>
      </c>
      <c r="D56" s="201" t="s">
        <v>89</v>
      </c>
      <c r="E56" s="209" t="s">
        <v>220</v>
      </c>
      <c r="F56" s="354" t="s">
        <v>138</v>
      </c>
      <c r="G56" s="391">
        <v>0</v>
      </c>
      <c r="H56" s="373">
        <v>0</v>
      </c>
      <c r="I56" s="373">
        <v>0</v>
      </c>
    </row>
    <row r="57" spans="1:9" ht="25.5" customHeight="1">
      <c r="A57" s="324" t="s">
        <v>151</v>
      </c>
      <c r="B57" s="351">
        <v>810</v>
      </c>
      <c r="C57" s="283" t="s">
        <v>103</v>
      </c>
      <c r="D57" s="211" t="s">
        <v>89</v>
      </c>
      <c r="E57" s="281" t="s">
        <v>194</v>
      </c>
      <c r="F57" s="352"/>
      <c r="G57" s="393">
        <f>G58</f>
        <v>66.8</v>
      </c>
      <c r="H57" s="428">
        <f t="shared" ref="H57:I57" si="9">H58</f>
        <v>66.8</v>
      </c>
      <c r="I57" s="428">
        <f t="shared" si="9"/>
        <v>0</v>
      </c>
    </row>
    <row r="58" spans="1:9" ht="54" customHeight="1">
      <c r="A58" s="325" t="s">
        <v>221</v>
      </c>
      <c r="B58" s="355">
        <v>810</v>
      </c>
      <c r="C58" s="284" t="s">
        <v>103</v>
      </c>
      <c r="D58" s="223" t="s">
        <v>89</v>
      </c>
      <c r="E58" s="285" t="s">
        <v>194</v>
      </c>
      <c r="F58" s="356" t="s">
        <v>152</v>
      </c>
      <c r="G58" s="394">
        <v>66.8</v>
      </c>
      <c r="H58" s="374">
        <v>66.8</v>
      </c>
      <c r="I58" s="374">
        <v>0</v>
      </c>
    </row>
    <row r="59" spans="1:9" ht="23.25" customHeight="1">
      <c r="A59" s="321" t="s">
        <v>251</v>
      </c>
      <c r="B59" s="344">
        <v>810</v>
      </c>
      <c r="C59" s="130" t="s">
        <v>103</v>
      </c>
      <c r="D59" s="130" t="s">
        <v>100</v>
      </c>
      <c r="E59" s="130"/>
      <c r="F59" s="350"/>
      <c r="G59" s="392">
        <f>G60+G64</f>
        <v>1263.9000000000001</v>
      </c>
      <c r="H59" s="371">
        <f>H60+H64</f>
        <v>1146.8</v>
      </c>
      <c r="I59" s="371">
        <f>I60+I64</f>
        <v>514.79999999999995</v>
      </c>
    </row>
    <row r="60" spans="1:9" ht="25.5" customHeight="1">
      <c r="A60" s="326" t="s">
        <v>199</v>
      </c>
      <c r="B60" s="357">
        <v>810</v>
      </c>
      <c r="C60" s="219" t="s">
        <v>103</v>
      </c>
      <c r="D60" s="219" t="s">
        <v>100</v>
      </c>
      <c r="E60" s="220"/>
      <c r="F60" s="358"/>
      <c r="G60" s="395">
        <f>G61</f>
        <v>763.9</v>
      </c>
      <c r="H60" s="375">
        <f>H61</f>
        <v>763.9</v>
      </c>
      <c r="I60" s="375">
        <f>I61</f>
        <v>14.8</v>
      </c>
    </row>
    <row r="61" spans="1:9" ht="25.5" customHeight="1">
      <c r="A61" s="324" t="s">
        <v>200</v>
      </c>
      <c r="B61" s="359">
        <v>810</v>
      </c>
      <c r="C61" s="211" t="s">
        <v>103</v>
      </c>
      <c r="D61" s="211" t="s">
        <v>100</v>
      </c>
      <c r="E61" s="281" t="s">
        <v>238</v>
      </c>
      <c r="F61" s="352"/>
      <c r="G61" s="393">
        <f>G62+G63</f>
        <v>763.9</v>
      </c>
      <c r="H61" s="372">
        <f>H62+H63</f>
        <v>763.9</v>
      </c>
      <c r="I61" s="372">
        <f>I62+I63</f>
        <v>14.8</v>
      </c>
    </row>
    <row r="62" spans="1:9" ht="25.5" customHeight="1">
      <c r="A62" s="327" t="s">
        <v>201</v>
      </c>
      <c r="B62" s="353">
        <v>810</v>
      </c>
      <c r="C62" s="227" t="s">
        <v>103</v>
      </c>
      <c r="D62" s="201" t="s">
        <v>100</v>
      </c>
      <c r="E62" s="225" t="s">
        <v>238</v>
      </c>
      <c r="F62" s="354" t="s">
        <v>138</v>
      </c>
      <c r="G62" s="391">
        <v>749.1</v>
      </c>
      <c r="H62" s="373">
        <v>749.1</v>
      </c>
      <c r="I62" s="373">
        <v>0</v>
      </c>
    </row>
    <row r="63" spans="1:9" ht="25.5" customHeight="1">
      <c r="A63" s="327" t="s">
        <v>192</v>
      </c>
      <c r="B63" s="353">
        <v>810</v>
      </c>
      <c r="C63" s="201" t="s">
        <v>103</v>
      </c>
      <c r="D63" s="201" t="s">
        <v>100</v>
      </c>
      <c r="E63" s="209" t="s">
        <v>193</v>
      </c>
      <c r="F63" s="354" t="s">
        <v>152</v>
      </c>
      <c r="G63" s="391">
        <v>14.8</v>
      </c>
      <c r="H63" s="373">
        <v>14.8</v>
      </c>
      <c r="I63" s="373">
        <v>14.8</v>
      </c>
    </row>
    <row r="64" spans="1:9" ht="18.75" customHeight="1">
      <c r="A64" s="397" t="s">
        <v>273</v>
      </c>
      <c r="B64" s="344">
        <v>810</v>
      </c>
      <c r="C64" s="130" t="s">
        <v>103</v>
      </c>
      <c r="D64" s="130" t="s">
        <v>100</v>
      </c>
      <c r="E64" s="130" t="s">
        <v>147</v>
      </c>
      <c r="F64" s="350"/>
      <c r="G64" s="392">
        <f t="shared" ref="G64:I64" si="10">G65</f>
        <v>500</v>
      </c>
      <c r="H64" s="371">
        <f t="shared" si="10"/>
        <v>382.9</v>
      </c>
      <c r="I64" s="371">
        <f t="shared" si="10"/>
        <v>500</v>
      </c>
    </row>
    <row r="65" spans="1:9" ht="27" customHeight="1">
      <c r="A65" s="312" t="s">
        <v>139</v>
      </c>
      <c r="B65" s="337">
        <v>810</v>
      </c>
      <c r="C65" s="120" t="s">
        <v>103</v>
      </c>
      <c r="D65" s="120" t="s">
        <v>100</v>
      </c>
      <c r="E65" s="120" t="s">
        <v>146</v>
      </c>
      <c r="F65" s="341" t="s">
        <v>138</v>
      </c>
      <c r="G65" s="391">
        <v>500</v>
      </c>
      <c r="H65" s="370">
        <v>382.9</v>
      </c>
      <c r="I65" s="370">
        <v>500</v>
      </c>
    </row>
    <row r="66" spans="1:9" ht="25.5" customHeight="1">
      <c r="A66" s="328" t="s">
        <v>253</v>
      </c>
      <c r="B66" s="351">
        <v>810</v>
      </c>
      <c r="C66" s="287" t="s">
        <v>103</v>
      </c>
      <c r="D66" s="288" t="s">
        <v>103</v>
      </c>
      <c r="E66" s="184"/>
      <c r="F66" s="360"/>
      <c r="G66" s="390">
        <f>G67</f>
        <v>0</v>
      </c>
      <c r="H66" s="376">
        <f>H67</f>
        <v>0</v>
      </c>
      <c r="I66" s="376">
        <f>I67</f>
        <v>0</v>
      </c>
    </row>
    <row r="67" spans="1:9" ht="25.5" customHeight="1">
      <c r="A67" s="322" t="s">
        <v>174</v>
      </c>
      <c r="B67" s="344">
        <v>810</v>
      </c>
      <c r="C67" s="181" t="s">
        <v>103</v>
      </c>
      <c r="D67" s="194" t="s">
        <v>103</v>
      </c>
      <c r="E67" s="184" t="s">
        <v>173</v>
      </c>
      <c r="F67" s="348"/>
      <c r="G67" s="392">
        <f>G68+G69</f>
        <v>0</v>
      </c>
      <c r="H67" s="371">
        <f>H68+H69</f>
        <v>0</v>
      </c>
      <c r="I67" s="371">
        <f>I68+I69</f>
        <v>0</v>
      </c>
    </row>
    <row r="68" spans="1:9" ht="25.5" customHeight="1">
      <c r="A68" s="314" t="s">
        <v>145</v>
      </c>
      <c r="B68" s="337">
        <v>810</v>
      </c>
      <c r="C68" s="180" t="s">
        <v>103</v>
      </c>
      <c r="D68" s="193" t="s">
        <v>103</v>
      </c>
      <c r="E68" s="182" t="s">
        <v>171</v>
      </c>
      <c r="F68" s="339" t="s">
        <v>172</v>
      </c>
      <c r="G68" s="389">
        <v>0</v>
      </c>
      <c r="H68" s="368">
        <v>0</v>
      </c>
      <c r="I68" s="368">
        <v>0</v>
      </c>
    </row>
    <row r="69" spans="1:9" ht="22.5" customHeight="1">
      <c r="A69" s="314" t="s">
        <v>134</v>
      </c>
      <c r="B69" s="337">
        <v>810</v>
      </c>
      <c r="C69" s="180" t="s">
        <v>103</v>
      </c>
      <c r="D69" s="193" t="s">
        <v>103</v>
      </c>
      <c r="E69" s="182" t="s">
        <v>171</v>
      </c>
      <c r="F69" s="340">
        <v>240</v>
      </c>
      <c r="G69" s="389">
        <v>0</v>
      </c>
      <c r="H69" s="368">
        <v>0</v>
      </c>
      <c r="I69" s="368">
        <v>0</v>
      </c>
    </row>
    <row r="70" spans="1:9" ht="16.5" hidden="1" customHeight="1">
      <c r="A70" s="321" t="s">
        <v>244</v>
      </c>
      <c r="B70" s="344">
        <v>810</v>
      </c>
      <c r="C70" s="130" t="s">
        <v>95</v>
      </c>
      <c r="D70" s="130"/>
      <c r="E70" s="184"/>
      <c r="F70" s="350"/>
      <c r="G70" s="392">
        <f t="shared" ref="G70:I73" si="11">G71</f>
        <v>0</v>
      </c>
      <c r="H70" s="371">
        <f t="shared" si="11"/>
        <v>0</v>
      </c>
      <c r="I70" s="371">
        <f t="shared" si="11"/>
        <v>0</v>
      </c>
    </row>
    <row r="71" spans="1:9" ht="15" hidden="1" customHeight="1">
      <c r="A71" s="322" t="s">
        <v>246</v>
      </c>
      <c r="B71" s="344">
        <v>810</v>
      </c>
      <c r="C71" s="130" t="s">
        <v>95</v>
      </c>
      <c r="D71" s="130" t="s">
        <v>95</v>
      </c>
      <c r="E71" s="184"/>
      <c r="F71" s="350"/>
      <c r="G71" s="392">
        <f t="shared" si="11"/>
        <v>0</v>
      </c>
      <c r="H71" s="371">
        <f t="shared" si="11"/>
        <v>0</v>
      </c>
      <c r="I71" s="371">
        <f t="shared" si="11"/>
        <v>0</v>
      </c>
    </row>
    <row r="72" spans="1:9" ht="25.5" hidden="1" customHeight="1">
      <c r="A72" s="314" t="s">
        <v>250</v>
      </c>
      <c r="B72" s="337">
        <v>810</v>
      </c>
      <c r="C72" s="120" t="s">
        <v>95</v>
      </c>
      <c r="D72" s="120" t="s">
        <v>95</v>
      </c>
      <c r="E72" s="182" t="s">
        <v>247</v>
      </c>
      <c r="F72" s="340"/>
      <c r="G72" s="389">
        <f t="shared" si="11"/>
        <v>0</v>
      </c>
      <c r="H72" s="368">
        <f t="shared" si="11"/>
        <v>0</v>
      </c>
      <c r="I72" s="368">
        <f t="shared" si="11"/>
        <v>0</v>
      </c>
    </row>
    <row r="73" spans="1:9" ht="36.75" hidden="1" customHeight="1">
      <c r="A73" s="314" t="s">
        <v>249</v>
      </c>
      <c r="B73" s="337">
        <v>810</v>
      </c>
      <c r="C73" s="120" t="s">
        <v>95</v>
      </c>
      <c r="D73" s="120" t="s">
        <v>95</v>
      </c>
      <c r="E73" s="182" t="s">
        <v>247</v>
      </c>
      <c r="F73" s="340">
        <v>810</v>
      </c>
      <c r="G73" s="389">
        <f t="shared" si="11"/>
        <v>0</v>
      </c>
      <c r="H73" s="368">
        <v>0</v>
      </c>
      <c r="I73" s="368">
        <v>0</v>
      </c>
    </row>
    <row r="74" spans="1:9" ht="48" hidden="1" customHeight="1">
      <c r="A74" s="314" t="s">
        <v>248</v>
      </c>
      <c r="B74" s="337">
        <v>810</v>
      </c>
      <c r="C74" s="120" t="s">
        <v>95</v>
      </c>
      <c r="D74" s="120" t="s">
        <v>95</v>
      </c>
      <c r="E74" s="182" t="s">
        <v>247</v>
      </c>
      <c r="F74" s="340">
        <v>812</v>
      </c>
      <c r="G74" s="389">
        <v>0</v>
      </c>
      <c r="H74" s="368">
        <v>0</v>
      </c>
      <c r="I74" s="368">
        <v>0</v>
      </c>
    </row>
    <row r="75" spans="1:9">
      <c r="A75" s="329" t="s">
        <v>106</v>
      </c>
      <c r="B75" s="335">
        <v>810</v>
      </c>
      <c r="C75" s="174" t="s">
        <v>107</v>
      </c>
      <c r="D75" s="176"/>
      <c r="E75" s="135"/>
      <c r="F75" s="361"/>
      <c r="G75" s="390">
        <f>G76+G83</f>
        <v>72.2</v>
      </c>
      <c r="H75" s="369">
        <f>H76+H83</f>
        <v>0</v>
      </c>
      <c r="I75" s="369">
        <f>I76+I83</f>
        <v>0</v>
      </c>
    </row>
    <row r="76" spans="1:9">
      <c r="A76" s="311" t="s">
        <v>108</v>
      </c>
      <c r="B76" s="335">
        <v>810</v>
      </c>
      <c r="C76" s="174" t="s">
        <v>107</v>
      </c>
      <c r="D76" s="174" t="s">
        <v>87</v>
      </c>
      <c r="E76" s="135" t="s">
        <v>135</v>
      </c>
      <c r="F76" s="362"/>
      <c r="G76" s="390">
        <f t="shared" ref="G76:I77" si="12">G77</f>
        <v>72.2</v>
      </c>
      <c r="H76" s="369">
        <f t="shared" si="12"/>
        <v>0</v>
      </c>
      <c r="I76" s="369">
        <f t="shared" si="12"/>
        <v>0</v>
      </c>
    </row>
    <row r="77" spans="1:9">
      <c r="A77" s="330" t="s">
        <v>276</v>
      </c>
      <c r="B77" s="337">
        <v>810</v>
      </c>
      <c r="C77" s="120" t="s">
        <v>107</v>
      </c>
      <c r="D77" s="126" t="s">
        <v>87</v>
      </c>
      <c r="E77" s="120" t="s">
        <v>132</v>
      </c>
      <c r="F77" s="363">
        <v>200</v>
      </c>
      <c r="G77" s="389">
        <f t="shared" si="12"/>
        <v>72.2</v>
      </c>
      <c r="H77" s="368">
        <f t="shared" si="12"/>
        <v>0</v>
      </c>
      <c r="I77" s="368">
        <f t="shared" si="12"/>
        <v>0</v>
      </c>
    </row>
    <row r="78" spans="1:9" ht="13.5" thickBot="1">
      <c r="A78" s="314" t="s">
        <v>134</v>
      </c>
      <c r="B78" s="337">
        <v>810</v>
      </c>
      <c r="C78" s="120" t="s">
        <v>107</v>
      </c>
      <c r="D78" s="120" t="s">
        <v>87</v>
      </c>
      <c r="E78" s="120" t="s">
        <v>132</v>
      </c>
      <c r="F78" s="363">
        <v>240</v>
      </c>
      <c r="G78" s="389">
        <v>72.2</v>
      </c>
      <c r="H78" s="368">
        <v>0</v>
      </c>
      <c r="I78" s="368">
        <v>0</v>
      </c>
    </row>
    <row r="79" spans="1:9" ht="13.5" thickBot="1">
      <c r="A79" s="377" t="s">
        <v>131</v>
      </c>
      <c r="B79" s="378"/>
      <c r="C79" s="379"/>
      <c r="D79" s="380"/>
      <c r="E79" s="379"/>
      <c r="F79" s="381" t="s">
        <v>130</v>
      </c>
      <c r="G79" s="396">
        <f>G14+G44+G50+G53+G75+G70</f>
        <v>2816.8999999999996</v>
      </c>
      <c r="H79" s="382">
        <f>H14+H44+H50+H53+H75+H70</f>
        <v>2305.6999999999998</v>
      </c>
      <c r="I79" s="382">
        <f>I14+I44+I50+I53+I75+I70</f>
        <v>1403.4</v>
      </c>
    </row>
    <row r="84" spans="6:6">
      <c r="F84" s="173"/>
    </row>
  </sheetData>
  <mergeCells count="8">
    <mergeCell ref="F10:F11"/>
    <mergeCell ref="G10:I10"/>
    <mergeCell ref="A10:A11"/>
    <mergeCell ref="B10:B11"/>
    <mergeCell ref="C10:C11"/>
    <mergeCell ref="D10:D11"/>
    <mergeCell ref="E10:E11"/>
    <mergeCell ref="A7:F7"/>
  </mergeCells>
  <pageMargins left="0.66" right="0.2" top="0.26" bottom="0.41" header="0" footer="0"/>
  <pageSetup paperSize="9" scale="51" fitToHeight="15" orientation="portrait" r:id="rId1"/>
  <headerFooter alignWithMargins="0">
    <oddFooter>&amp;C&amp;"Arial Cyr,обычный"
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41"/>
  <sheetViews>
    <sheetView topLeftCell="A25" zoomScaleSheetLayoutView="100" workbookViewId="0">
      <selection activeCell="D2" sqref="D2"/>
    </sheetView>
  </sheetViews>
  <sheetFormatPr defaultRowHeight="12.75"/>
  <cols>
    <col min="1" max="1" width="33.85546875" customWidth="1"/>
    <col min="2" max="2" width="13.28515625" customWidth="1"/>
    <col min="3" max="3" width="10" customWidth="1"/>
    <col min="4" max="4" width="13.140625" customWidth="1"/>
  </cols>
  <sheetData>
    <row r="1" spans="1:6">
      <c r="B1" s="257"/>
      <c r="C1" s="257"/>
      <c r="D1" s="257"/>
    </row>
    <row r="2" spans="1:6">
      <c r="B2" s="500"/>
      <c r="C2" s="500"/>
      <c r="D2" s="500"/>
      <c r="E2" s="20" t="s">
        <v>291</v>
      </c>
    </row>
    <row r="3" spans="1:6">
      <c r="B3" s="501"/>
      <c r="C3" s="501"/>
      <c r="D3" s="501"/>
      <c r="E3" s="20" t="s">
        <v>18</v>
      </c>
    </row>
    <row r="4" spans="1:6" ht="13.5" customHeight="1">
      <c r="B4" s="502"/>
      <c r="C4" s="502"/>
      <c r="D4" s="502"/>
      <c r="E4" s="20" t="s">
        <v>283</v>
      </c>
    </row>
    <row r="5" spans="1:6">
      <c r="B5" s="502"/>
      <c r="C5" s="502"/>
      <c r="D5" s="502"/>
      <c r="E5" s="20" t="s">
        <v>284</v>
      </c>
    </row>
    <row r="6" spans="1:6">
      <c r="A6" s="258"/>
      <c r="C6" s="259"/>
      <c r="D6" s="259"/>
      <c r="E6" s="499" t="s">
        <v>285</v>
      </c>
    </row>
    <row r="7" spans="1:6" ht="14.25">
      <c r="A7" s="488" t="s">
        <v>210</v>
      </c>
      <c r="B7" s="488"/>
      <c r="C7" s="488"/>
      <c r="D7" s="488"/>
      <c r="E7" s="488"/>
      <c r="F7" s="488"/>
    </row>
    <row r="8" spans="1:6" ht="14.25">
      <c r="A8" s="426" t="s">
        <v>211</v>
      </c>
      <c r="B8" s="426"/>
      <c r="C8" s="426"/>
      <c r="D8" s="426"/>
      <c r="E8" s="426"/>
      <c r="F8" s="426"/>
    </row>
    <row r="9" spans="1:6" ht="32.25" customHeight="1">
      <c r="A9" s="487" t="s">
        <v>280</v>
      </c>
      <c r="B9" s="487"/>
      <c r="C9" s="487"/>
      <c r="D9" s="487"/>
      <c r="E9" s="487"/>
      <c r="F9" s="487"/>
    </row>
    <row r="10" spans="1:6" ht="14.25">
      <c r="A10" s="489" t="s">
        <v>282</v>
      </c>
      <c r="B10" s="489"/>
      <c r="C10" s="489"/>
      <c r="D10" s="489"/>
      <c r="E10" s="489"/>
      <c r="F10" s="489"/>
    </row>
    <row r="11" spans="1:6" ht="12.75" customHeight="1">
      <c r="A11" s="483" t="s">
        <v>0</v>
      </c>
      <c r="B11" s="480" t="s">
        <v>189</v>
      </c>
      <c r="C11" s="297" t="s">
        <v>212</v>
      </c>
      <c r="D11" s="486" t="s">
        <v>213</v>
      </c>
      <c r="E11" s="486"/>
      <c r="F11" s="486"/>
    </row>
    <row r="12" spans="1:6">
      <c r="A12" s="484"/>
      <c r="B12" s="481"/>
      <c r="C12" s="298"/>
      <c r="D12" s="486"/>
      <c r="E12" s="486"/>
      <c r="F12" s="486"/>
    </row>
    <row r="13" spans="1:6">
      <c r="A13" s="485"/>
      <c r="B13" s="482"/>
      <c r="C13" s="289"/>
      <c r="D13" s="289">
        <v>2021</v>
      </c>
      <c r="E13" s="300">
        <v>2022</v>
      </c>
      <c r="F13" s="300">
        <v>2023</v>
      </c>
    </row>
    <row r="14" spans="1:6">
      <c r="A14" s="260">
        <v>1</v>
      </c>
      <c r="B14" s="260">
        <v>4</v>
      </c>
      <c r="C14" s="260">
        <v>5</v>
      </c>
      <c r="D14" s="299">
        <v>6</v>
      </c>
      <c r="E14" s="301">
        <v>7</v>
      </c>
      <c r="F14" s="301">
        <v>8</v>
      </c>
    </row>
    <row r="15" spans="1:6" ht="56.25" hidden="1" customHeight="1">
      <c r="A15" s="261" t="s">
        <v>214</v>
      </c>
      <c r="B15" s="262" t="s">
        <v>215</v>
      </c>
      <c r="C15" s="263"/>
      <c r="D15" s="264">
        <f>D16</f>
        <v>146.19999999999999</v>
      </c>
    </row>
    <row r="16" spans="1:6" ht="50.25" hidden="1" customHeight="1">
      <c r="A16" s="208" t="s">
        <v>216</v>
      </c>
      <c r="B16" s="265" t="s">
        <v>215</v>
      </c>
      <c r="C16" s="266"/>
      <c r="D16" s="267">
        <f>D17+D19</f>
        <v>146.19999999999999</v>
      </c>
    </row>
    <row r="17" spans="1:6" ht="43.5" hidden="1" customHeight="1">
      <c r="A17" s="208" t="s">
        <v>217</v>
      </c>
      <c r="B17" s="265" t="s">
        <v>142</v>
      </c>
      <c r="C17" s="266"/>
      <c r="D17" s="267">
        <f>D18</f>
        <v>0</v>
      </c>
    </row>
    <row r="18" spans="1:6" ht="42" hidden="1" customHeight="1">
      <c r="A18" s="208" t="s">
        <v>201</v>
      </c>
      <c r="B18" s="265" t="s">
        <v>142</v>
      </c>
      <c r="C18" s="266">
        <v>240</v>
      </c>
      <c r="D18" s="267">
        <v>0</v>
      </c>
    </row>
    <row r="19" spans="1:6" ht="41.25" hidden="1" customHeight="1">
      <c r="A19" s="208" t="s">
        <v>218</v>
      </c>
      <c r="B19" s="265" t="s">
        <v>140</v>
      </c>
      <c r="C19" s="266"/>
      <c r="D19" s="267">
        <f>D20</f>
        <v>146.19999999999999</v>
      </c>
    </row>
    <row r="20" spans="1:6" ht="54" hidden="1" customHeight="1">
      <c r="A20" s="208" t="s">
        <v>201</v>
      </c>
      <c r="B20" s="265" t="s">
        <v>140</v>
      </c>
      <c r="C20" s="266">
        <v>240</v>
      </c>
      <c r="D20" s="267">
        <v>146.19999999999999</v>
      </c>
    </row>
    <row r="21" spans="1:6" ht="52.5" customHeight="1">
      <c r="A21" s="218" t="s">
        <v>199</v>
      </c>
      <c r="B21" s="220"/>
      <c r="C21" s="219"/>
      <c r="D21" s="221">
        <f>D22+D24</f>
        <v>763.9</v>
      </c>
      <c r="E21" s="221">
        <f>E22+E24</f>
        <v>763.9</v>
      </c>
      <c r="F21" s="221">
        <f>F22+F24</f>
        <v>14.8</v>
      </c>
    </row>
    <row r="22" spans="1:6" ht="57" customHeight="1">
      <c r="A22" s="222" t="s">
        <v>200</v>
      </c>
      <c r="B22" s="209" t="s">
        <v>238</v>
      </c>
      <c r="C22" s="268"/>
      <c r="D22" s="226">
        <f>D23</f>
        <v>749.1</v>
      </c>
      <c r="E22" s="226">
        <f>E23</f>
        <v>749.1</v>
      </c>
      <c r="F22" s="300"/>
    </row>
    <row r="23" spans="1:6" ht="42.75" customHeight="1">
      <c r="A23" s="208" t="s">
        <v>201</v>
      </c>
      <c r="B23" s="209" t="s">
        <v>238</v>
      </c>
      <c r="C23" s="120" t="s">
        <v>138</v>
      </c>
      <c r="D23" s="210">
        <v>749.1</v>
      </c>
      <c r="E23" s="210">
        <v>749.1</v>
      </c>
      <c r="F23" s="300"/>
    </row>
    <row r="24" spans="1:6" ht="30" customHeight="1">
      <c r="A24" s="222" t="s">
        <v>151</v>
      </c>
      <c r="B24" s="269" t="s">
        <v>169</v>
      </c>
      <c r="C24" s="224"/>
      <c r="D24" s="226">
        <v>14.8</v>
      </c>
      <c r="E24" s="300">
        <v>14.8</v>
      </c>
      <c r="F24" s="300">
        <v>14.8</v>
      </c>
    </row>
    <row r="25" spans="1:6" ht="61.5" customHeight="1">
      <c r="A25" s="208" t="s">
        <v>192</v>
      </c>
      <c r="B25" s="209" t="s">
        <v>193</v>
      </c>
      <c r="C25" s="201" t="s">
        <v>152</v>
      </c>
      <c r="D25" s="210">
        <v>14.8</v>
      </c>
      <c r="E25" s="300"/>
      <c r="F25" s="300"/>
    </row>
    <row r="26" spans="1:6" ht="50.25" customHeight="1">
      <c r="A26" s="128" t="s">
        <v>219</v>
      </c>
      <c r="B26" s="270"/>
      <c r="C26" s="271"/>
      <c r="D26" s="272">
        <f>D30+D29</f>
        <v>66.8</v>
      </c>
      <c r="E26" s="300">
        <v>0</v>
      </c>
      <c r="F26" s="300">
        <v>0</v>
      </c>
    </row>
    <row r="27" spans="1:6" ht="50.25" hidden="1" customHeight="1">
      <c r="A27" s="208" t="s">
        <v>201</v>
      </c>
      <c r="B27" s="273" t="s">
        <v>220</v>
      </c>
      <c r="C27" s="201" t="s">
        <v>138</v>
      </c>
      <c r="D27" s="210" t="str">
        <f>D28</f>
        <v>?</v>
      </c>
      <c r="E27" s="300"/>
      <c r="F27" s="300"/>
    </row>
    <row r="28" spans="1:6" ht="36.75" hidden="1" customHeight="1">
      <c r="A28" s="228" t="s">
        <v>137</v>
      </c>
      <c r="B28" s="273" t="s">
        <v>220</v>
      </c>
      <c r="C28" s="201" t="s">
        <v>136</v>
      </c>
      <c r="D28" s="210" t="s">
        <v>195</v>
      </c>
      <c r="E28" s="300"/>
      <c r="F28" s="300"/>
    </row>
    <row r="29" spans="1:6" ht="44.25" customHeight="1">
      <c r="A29" s="228" t="s">
        <v>272</v>
      </c>
      <c r="B29" s="273" t="s">
        <v>243</v>
      </c>
      <c r="C29" s="201" t="s">
        <v>138</v>
      </c>
      <c r="D29" s="210">
        <v>0</v>
      </c>
      <c r="E29" s="300"/>
      <c r="F29" s="300"/>
    </row>
    <row r="30" spans="1:6" ht="29.25" customHeight="1">
      <c r="A30" s="125" t="s">
        <v>151</v>
      </c>
      <c r="B30" s="209" t="s">
        <v>194</v>
      </c>
      <c r="C30" s="201"/>
      <c r="D30" s="210">
        <f>D31</f>
        <v>66.8</v>
      </c>
      <c r="E30" s="300"/>
      <c r="F30" s="300"/>
    </row>
    <row r="31" spans="1:6" ht="72.75" customHeight="1">
      <c r="A31" s="125" t="s">
        <v>221</v>
      </c>
      <c r="B31" s="209" t="s">
        <v>194</v>
      </c>
      <c r="C31" s="201" t="s">
        <v>152</v>
      </c>
      <c r="D31" s="210">
        <f>'прил.№ 6'!G58</f>
        <v>66.8</v>
      </c>
      <c r="E31" s="300"/>
      <c r="F31" s="300"/>
    </row>
    <row r="32" spans="1:6" ht="56.25" hidden="1" customHeight="1">
      <c r="A32" s="128" t="s">
        <v>222</v>
      </c>
      <c r="B32" s="174" t="s">
        <v>223</v>
      </c>
      <c r="C32" s="271"/>
      <c r="D32" s="272">
        <f>D33</f>
        <v>0</v>
      </c>
      <c r="E32" s="300"/>
      <c r="F32" s="300"/>
    </row>
    <row r="33" spans="1:6" ht="44.25" hidden="1" customHeight="1">
      <c r="A33" s="178" t="s">
        <v>137</v>
      </c>
      <c r="B33" s="177" t="s">
        <v>223</v>
      </c>
      <c r="C33" s="274" t="s">
        <v>172</v>
      </c>
      <c r="D33" s="275">
        <f>D34+D35</f>
        <v>0</v>
      </c>
      <c r="E33" s="300"/>
      <c r="F33" s="300"/>
    </row>
    <row r="34" spans="1:6" ht="41.25" hidden="1" customHeight="1">
      <c r="A34" s="125" t="s">
        <v>141</v>
      </c>
      <c r="B34" s="177" t="s">
        <v>223</v>
      </c>
      <c r="C34" s="274" t="s">
        <v>155</v>
      </c>
      <c r="D34" s="275"/>
      <c r="E34" s="300"/>
      <c r="F34" s="300"/>
    </row>
    <row r="35" spans="1:6" ht="46.5" hidden="1" customHeight="1">
      <c r="A35" s="179" t="s">
        <v>139</v>
      </c>
      <c r="B35" s="177" t="s">
        <v>223</v>
      </c>
      <c r="C35" s="274" t="s">
        <v>154</v>
      </c>
      <c r="D35" s="275"/>
      <c r="E35" s="300"/>
      <c r="F35" s="300"/>
    </row>
    <row r="36" spans="1:6" ht="42.75" hidden="1" customHeight="1">
      <c r="A36" s="125" t="s">
        <v>139</v>
      </c>
      <c r="B36" s="269">
        <v>3619001000</v>
      </c>
      <c r="C36" s="223" t="s">
        <v>138</v>
      </c>
      <c r="D36" s="276">
        <f>D37</f>
        <v>0</v>
      </c>
      <c r="E36" s="300"/>
      <c r="F36" s="300"/>
    </row>
    <row r="37" spans="1:6" ht="39.75" hidden="1" customHeight="1">
      <c r="A37" s="125" t="s">
        <v>144</v>
      </c>
      <c r="B37" s="209">
        <v>3619001000</v>
      </c>
      <c r="C37" s="201" t="s">
        <v>136</v>
      </c>
      <c r="D37" s="210">
        <v>0</v>
      </c>
      <c r="E37" s="300"/>
      <c r="F37" s="300"/>
    </row>
    <row r="38" spans="1:6" ht="44.25" hidden="1" customHeight="1">
      <c r="A38" s="208" t="s">
        <v>201</v>
      </c>
      <c r="B38" s="209" t="s">
        <v>224</v>
      </c>
      <c r="C38" s="208">
        <v>240</v>
      </c>
      <c r="D38" s="277">
        <v>0</v>
      </c>
      <c r="E38" s="300"/>
      <c r="F38" s="300"/>
    </row>
    <row r="39" spans="1:6" ht="40.5" hidden="1" customHeight="1">
      <c r="A39" s="278" t="s">
        <v>200</v>
      </c>
      <c r="B39" s="209" t="s">
        <v>225</v>
      </c>
      <c r="C39" s="208"/>
      <c r="D39" s="277">
        <f>D40</f>
        <v>0</v>
      </c>
      <c r="E39" s="300"/>
      <c r="F39" s="300"/>
    </row>
    <row r="40" spans="1:6" ht="44.25" hidden="1" customHeight="1">
      <c r="A40" s="208" t="s">
        <v>201</v>
      </c>
      <c r="B40" s="209" t="s">
        <v>225</v>
      </c>
      <c r="C40" s="208">
        <v>240</v>
      </c>
      <c r="D40" s="277">
        <v>0</v>
      </c>
      <c r="E40" s="300"/>
      <c r="F40" s="300"/>
    </row>
    <row r="41" spans="1:6">
      <c r="A41" s="279" t="s">
        <v>109</v>
      </c>
      <c r="B41" s="263"/>
      <c r="C41" s="263"/>
      <c r="D41" s="280">
        <f>D21+D26</f>
        <v>830.69999999999993</v>
      </c>
      <c r="E41" s="300">
        <v>0</v>
      </c>
      <c r="F41" s="300">
        <v>0</v>
      </c>
    </row>
  </sheetData>
  <mergeCells count="6">
    <mergeCell ref="B11:B13"/>
    <mergeCell ref="A11:A13"/>
    <mergeCell ref="D11:F12"/>
    <mergeCell ref="A9:F9"/>
    <mergeCell ref="A7:F7"/>
    <mergeCell ref="A10:F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D10" sqref="D10"/>
    </sheetView>
  </sheetViews>
  <sheetFormatPr defaultRowHeight="12.75"/>
  <cols>
    <col min="1" max="1" width="20.42578125" customWidth="1"/>
    <col min="2" max="2" width="8.5703125" customWidth="1"/>
    <col min="3" max="3" width="18.7109375" customWidth="1"/>
    <col min="4" max="4" width="22.7109375" customWidth="1"/>
    <col min="5" max="5" width="13.28515625" customWidth="1"/>
    <col min="6" max="6" width="16.5703125" customWidth="1"/>
  </cols>
  <sheetData>
    <row r="1" spans="1:7">
      <c r="A1" s="111"/>
      <c r="B1" s="113"/>
      <c r="C1" s="113"/>
      <c r="D1" s="113"/>
      <c r="E1" s="113"/>
      <c r="F1" s="20" t="s">
        <v>292</v>
      </c>
    </row>
    <row r="2" spans="1:7">
      <c r="A2" s="113"/>
      <c r="B2" s="113"/>
      <c r="C2" s="113"/>
      <c r="D2" s="113"/>
      <c r="E2" s="113"/>
      <c r="F2" s="20" t="s">
        <v>18</v>
      </c>
    </row>
    <row r="3" spans="1:7">
      <c r="A3" s="113"/>
      <c r="B3" s="113"/>
      <c r="C3" s="113"/>
      <c r="D3" s="113"/>
      <c r="E3" s="113"/>
      <c r="F3" s="20" t="s">
        <v>283</v>
      </c>
    </row>
    <row r="4" spans="1:7" ht="12" customHeight="1">
      <c r="A4" s="113"/>
      <c r="B4" s="113"/>
      <c r="C4" s="113"/>
      <c r="D4" s="113"/>
      <c r="E4" s="113"/>
      <c r="F4" s="20" t="s">
        <v>284</v>
      </c>
      <c r="G4" s="256"/>
    </row>
    <row r="5" spans="1:7" ht="15.75">
      <c r="A5" s="229"/>
      <c r="B5" s="230"/>
      <c r="C5" s="230"/>
      <c r="D5" s="230"/>
      <c r="E5" s="231"/>
      <c r="F5" s="499" t="s">
        <v>285</v>
      </c>
      <c r="G5" s="230"/>
    </row>
    <row r="6" spans="1:7" ht="43.5" customHeight="1">
      <c r="A6" s="503" t="s">
        <v>293</v>
      </c>
      <c r="B6" s="503"/>
      <c r="C6" s="503"/>
      <c r="D6" s="503"/>
      <c r="E6" s="503"/>
      <c r="F6" s="503"/>
      <c r="G6" s="232"/>
    </row>
    <row r="7" spans="1:7" ht="15.75">
      <c r="A7" s="233"/>
      <c r="B7" s="233"/>
      <c r="C7" s="233"/>
      <c r="D7" s="233"/>
      <c r="E7" s="233"/>
      <c r="F7" s="233"/>
      <c r="G7" s="232"/>
    </row>
    <row r="8" spans="1:7" ht="15.75">
      <c r="A8" s="233"/>
      <c r="B8" s="233"/>
      <c r="C8" s="233"/>
      <c r="D8" s="233"/>
      <c r="E8" s="233"/>
      <c r="F8" s="230" t="s">
        <v>202</v>
      </c>
      <c r="G8" s="232"/>
    </row>
    <row r="9" spans="1:7" ht="40.5" customHeight="1">
      <c r="A9" s="493" t="s">
        <v>0</v>
      </c>
      <c r="B9" s="493" t="s">
        <v>191</v>
      </c>
      <c r="C9" s="490" t="s">
        <v>260</v>
      </c>
      <c r="D9" s="491"/>
      <c r="E9" s="491"/>
      <c r="F9" s="492"/>
      <c r="G9" s="232"/>
    </row>
    <row r="10" spans="1:7" ht="201" customHeight="1">
      <c r="A10" s="494"/>
      <c r="B10" s="494"/>
      <c r="C10" s="234" t="s">
        <v>203</v>
      </c>
      <c r="D10" s="255" t="s">
        <v>204</v>
      </c>
      <c r="E10" s="234" t="s">
        <v>205</v>
      </c>
      <c r="F10" s="234" t="s">
        <v>206</v>
      </c>
      <c r="G10" s="235"/>
    </row>
    <row r="11" spans="1:7" ht="15.75">
      <c r="A11" s="236">
        <v>1</v>
      </c>
      <c r="B11" s="236">
        <v>2</v>
      </c>
      <c r="C11" s="236">
        <v>3</v>
      </c>
      <c r="D11" s="236">
        <v>4</v>
      </c>
      <c r="E11" s="236">
        <v>5</v>
      </c>
      <c r="F11" s="236">
        <v>6</v>
      </c>
      <c r="G11" s="237"/>
    </row>
    <row r="12" spans="1:7" ht="15.75">
      <c r="A12" s="238" t="s">
        <v>19</v>
      </c>
      <c r="B12" s="239" t="s">
        <v>22</v>
      </c>
      <c r="C12" s="240">
        <v>1200</v>
      </c>
      <c r="D12" s="240">
        <v>0</v>
      </c>
      <c r="E12" s="446">
        <v>330.5</v>
      </c>
      <c r="F12" s="240">
        <v>0</v>
      </c>
      <c r="G12" s="241"/>
    </row>
    <row r="13" spans="1:7" ht="15.75">
      <c r="A13" s="242" t="s">
        <v>207</v>
      </c>
      <c r="B13" s="243"/>
      <c r="C13" s="244">
        <f>C12</f>
        <v>1200</v>
      </c>
      <c r="D13" s="244">
        <f>D12</f>
        <v>0</v>
      </c>
      <c r="E13" s="244">
        <f>E12</f>
        <v>330.5</v>
      </c>
      <c r="F13" s="244">
        <f>F12</f>
        <v>0</v>
      </c>
      <c r="G13" s="241"/>
    </row>
    <row r="14" spans="1:7" ht="15.75">
      <c r="A14" s="245"/>
      <c r="B14" s="246"/>
      <c r="C14" s="247"/>
      <c r="D14" s="247"/>
      <c r="E14" s="248"/>
      <c r="F14" s="247"/>
      <c r="G14" s="241"/>
    </row>
    <row r="15" spans="1:7" ht="47.25">
      <c r="A15" s="249" t="s">
        <v>208</v>
      </c>
      <c r="B15" s="246"/>
      <c r="C15" s="247"/>
      <c r="D15" s="250" t="s">
        <v>209</v>
      </c>
      <c r="E15" s="248"/>
      <c r="F15" s="247"/>
      <c r="G15" s="241"/>
    </row>
    <row r="16" spans="1:7" ht="15.75">
      <c r="A16" s="245"/>
      <c r="B16" s="246"/>
      <c r="C16" s="247"/>
      <c r="D16" s="247"/>
      <c r="E16" s="248"/>
      <c r="F16" s="247"/>
      <c r="G16" s="241"/>
    </row>
    <row r="17" spans="1:7" ht="15.75">
      <c r="A17" s="245"/>
      <c r="B17" s="246"/>
      <c r="C17" s="247"/>
      <c r="D17" s="247"/>
      <c r="E17" s="248"/>
      <c r="F17" s="247"/>
      <c r="G17" s="241"/>
    </row>
    <row r="18" spans="1:7" ht="15.75">
      <c r="A18" s="251"/>
      <c r="B18" s="252"/>
      <c r="C18" s="253"/>
      <c r="D18" s="253"/>
      <c r="E18" s="253"/>
      <c r="F18" s="253"/>
      <c r="G18" s="254"/>
    </row>
  </sheetData>
  <mergeCells count="4">
    <mergeCell ref="C9:F9"/>
    <mergeCell ref="A9:A10"/>
    <mergeCell ref="B9:B10"/>
    <mergeCell ref="A6:F6"/>
  </mergeCells>
  <pageMargins left="0.39370078740157483" right="0" top="0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6"/>
  <sheetViews>
    <sheetView tabSelected="1" view="pageBreakPreview" zoomScaleSheetLayoutView="100" workbookViewId="0">
      <selection activeCell="D5" sqref="D5"/>
    </sheetView>
  </sheetViews>
  <sheetFormatPr defaultRowHeight="15"/>
  <cols>
    <col min="1" max="1" width="52.7109375" style="442" customWidth="1"/>
    <col min="2" max="2" width="13.85546875" style="442" customWidth="1"/>
    <col min="3" max="3" width="12.42578125" style="442" customWidth="1"/>
    <col min="4" max="4" width="14.28515625" style="442" customWidth="1"/>
    <col min="5" max="256" width="9.140625" style="431"/>
    <col min="257" max="257" width="52.7109375" style="431" customWidth="1"/>
    <col min="258" max="258" width="13.85546875" style="431" customWidth="1"/>
    <col min="259" max="259" width="12.42578125" style="431" customWidth="1"/>
    <col min="260" max="260" width="14.28515625" style="431" customWidth="1"/>
    <col min="261" max="512" width="9.140625" style="431"/>
    <col min="513" max="513" width="52.7109375" style="431" customWidth="1"/>
    <col min="514" max="514" width="13.85546875" style="431" customWidth="1"/>
    <col min="515" max="515" width="12.42578125" style="431" customWidth="1"/>
    <col min="516" max="516" width="14.28515625" style="431" customWidth="1"/>
    <col min="517" max="768" width="9.140625" style="431"/>
    <col min="769" max="769" width="52.7109375" style="431" customWidth="1"/>
    <col min="770" max="770" width="13.85546875" style="431" customWidth="1"/>
    <col min="771" max="771" width="12.42578125" style="431" customWidth="1"/>
    <col min="772" max="772" width="14.28515625" style="431" customWidth="1"/>
    <col min="773" max="1024" width="9.140625" style="431"/>
    <col min="1025" max="1025" width="52.7109375" style="431" customWidth="1"/>
    <col min="1026" max="1026" width="13.85546875" style="431" customWidth="1"/>
    <col min="1027" max="1027" width="12.42578125" style="431" customWidth="1"/>
    <col min="1028" max="1028" width="14.28515625" style="431" customWidth="1"/>
    <col min="1029" max="1280" width="9.140625" style="431"/>
    <col min="1281" max="1281" width="52.7109375" style="431" customWidth="1"/>
    <col min="1282" max="1282" width="13.85546875" style="431" customWidth="1"/>
    <col min="1283" max="1283" width="12.42578125" style="431" customWidth="1"/>
    <col min="1284" max="1284" width="14.28515625" style="431" customWidth="1"/>
    <col min="1285" max="1536" width="9.140625" style="431"/>
    <col min="1537" max="1537" width="52.7109375" style="431" customWidth="1"/>
    <col min="1538" max="1538" width="13.85546875" style="431" customWidth="1"/>
    <col min="1539" max="1539" width="12.42578125" style="431" customWidth="1"/>
    <col min="1540" max="1540" width="14.28515625" style="431" customWidth="1"/>
    <col min="1541" max="1792" width="9.140625" style="431"/>
    <col min="1793" max="1793" width="52.7109375" style="431" customWidth="1"/>
    <col min="1794" max="1794" width="13.85546875" style="431" customWidth="1"/>
    <col min="1795" max="1795" width="12.42578125" style="431" customWidth="1"/>
    <col min="1796" max="1796" width="14.28515625" style="431" customWidth="1"/>
    <col min="1797" max="2048" width="9.140625" style="431"/>
    <col min="2049" max="2049" width="52.7109375" style="431" customWidth="1"/>
    <col min="2050" max="2050" width="13.85546875" style="431" customWidth="1"/>
    <col min="2051" max="2051" width="12.42578125" style="431" customWidth="1"/>
    <col min="2052" max="2052" width="14.28515625" style="431" customWidth="1"/>
    <col min="2053" max="2304" width="9.140625" style="431"/>
    <col min="2305" max="2305" width="52.7109375" style="431" customWidth="1"/>
    <col min="2306" max="2306" width="13.85546875" style="431" customWidth="1"/>
    <col min="2307" max="2307" width="12.42578125" style="431" customWidth="1"/>
    <col min="2308" max="2308" width="14.28515625" style="431" customWidth="1"/>
    <col min="2309" max="2560" width="9.140625" style="431"/>
    <col min="2561" max="2561" width="52.7109375" style="431" customWidth="1"/>
    <col min="2562" max="2562" width="13.85546875" style="431" customWidth="1"/>
    <col min="2563" max="2563" width="12.42578125" style="431" customWidth="1"/>
    <col min="2564" max="2564" width="14.28515625" style="431" customWidth="1"/>
    <col min="2565" max="2816" width="9.140625" style="431"/>
    <col min="2817" max="2817" width="52.7109375" style="431" customWidth="1"/>
    <col min="2818" max="2818" width="13.85546875" style="431" customWidth="1"/>
    <col min="2819" max="2819" width="12.42578125" style="431" customWidth="1"/>
    <col min="2820" max="2820" width="14.28515625" style="431" customWidth="1"/>
    <col min="2821" max="3072" width="9.140625" style="431"/>
    <col min="3073" max="3073" width="52.7109375" style="431" customWidth="1"/>
    <col min="3074" max="3074" width="13.85546875" style="431" customWidth="1"/>
    <col min="3075" max="3075" width="12.42578125" style="431" customWidth="1"/>
    <col min="3076" max="3076" width="14.28515625" style="431" customWidth="1"/>
    <col min="3077" max="3328" width="9.140625" style="431"/>
    <col min="3329" max="3329" width="52.7109375" style="431" customWidth="1"/>
    <col min="3330" max="3330" width="13.85546875" style="431" customWidth="1"/>
    <col min="3331" max="3331" width="12.42578125" style="431" customWidth="1"/>
    <col min="3332" max="3332" width="14.28515625" style="431" customWidth="1"/>
    <col min="3333" max="3584" width="9.140625" style="431"/>
    <col min="3585" max="3585" width="52.7109375" style="431" customWidth="1"/>
    <col min="3586" max="3586" width="13.85546875" style="431" customWidth="1"/>
    <col min="3587" max="3587" width="12.42578125" style="431" customWidth="1"/>
    <col min="3588" max="3588" width="14.28515625" style="431" customWidth="1"/>
    <col min="3589" max="3840" width="9.140625" style="431"/>
    <col min="3841" max="3841" width="52.7109375" style="431" customWidth="1"/>
    <col min="3842" max="3842" width="13.85546875" style="431" customWidth="1"/>
    <col min="3843" max="3843" width="12.42578125" style="431" customWidth="1"/>
    <col min="3844" max="3844" width="14.28515625" style="431" customWidth="1"/>
    <col min="3845" max="4096" width="9.140625" style="431"/>
    <col min="4097" max="4097" width="52.7109375" style="431" customWidth="1"/>
    <col min="4098" max="4098" width="13.85546875" style="431" customWidth="1"/>
    <col min="4099" max="4099" width="12.42578125" style="431" customWidth="1"/>
    <col min="4100" max="4100" width="14.28515625" style="431" customWidth="1"/>
    <col min="4101" max="4352" width="9.140625" style="431"/>
    <col min="4353" max="4353" width="52.7109375" style="431" customWidth="1"/>
    <col min="4354" max="4354" width="13.85546875" style="431" customWidth="1"/>
    <col min="4355" max="4355" width="12.42578125" style="431" customWidth="1"/>
    <col min="4356" max="4356" width="14.28515625" style="431" customWidth="1"/>
    <col min="4357" max="4608" width="9.140625" style="431"/>
    <col min="4609" max="4609" width="52.7109375" style="431" customWidth="1"/>
    <col min="4610" max="4610" width="13.85546875" style="431" customWidth="1"/>
    <col min="4611" max="4611" width="12.42578125" style="431" customWidth="1"/>
    <col min="4612" max="4612" width="14.28515625" style="431" customWidth="1"/>
    <col min="4613" max="4864" width="9.140625" style="431"/>
    <col min="4865" max="4865" width="52.7109375" style="431" customWidth="1"/>
    <col min="4866" max="4866" width="13.85546875" style="431" customWidth="1"/>
    <col min="4867" max="4867" width="12.42578125" style="431" customWidth="1"/>
    <col min="4868" max="4868" width="14.28515625" style="431" customWidth="1"/>
    <col min="4869" max="5120" width="9.140625" style="431"/>
    <col min="5121" max="5121" width="52.7109375" style="431" customWidth="1"/>
    <col min="5122" max="5122" width="13.85546875" style="431" customWidth="1"/>
    <col min="5123" max="5123" width="12.42578125" style="431" customWidth="1"/>
    <col min="5124" max="5124" width="14.28515625" style="431" customWidth="1"/>
    <col min="5125" max="5376" width="9.140625" style="431"/>
    <col min="5377" max="5377" width="52.7109375" style="431" customWidth="1"/>
    <col min="5378" max="5378" width="13.85546875" style="431" customWidth="1"/>
    <col min="5379" max="5379" width="12.42578125" style="431" customWidth="1"/>
    <col min="5380" max="5380" width="14.28515625" style="431" customWidth="1"/>
    <col min="5381" max="5632" width="9.140625" style="431"/>
    <col min="5633" max="5633" width="52.7109375" style="431" customWidth="1"/>
    <col min="5634" max="5634" width="13.85546875" style="431" customWidth="1"/>
    <col min="5635" max="5635" width="12.42578125" style="431" customWidth="1"/>
    <col min="5636" max="5636" width="14.28515625" style="431" customWidth="1"/>
    <col min="5637" max="5888" width="9.140625" style="431"/>
    <col min="5889" max="5889" width="52.7109375" style="431" customWidth="1"/>
    <col min="5890" max="5890" width="13.85546875" style="431" customWidth="1"/>
    <col min="5891" max="5891" width="12.42578125" style="431" customWidth="1"/>
    <col min="5892" max="5892" width="14.28515625" style="431" customWidth="1"/>
    <col min="5893" max="6144" width="9.140625" style="431"/>
    <col min="6145" max="6145" width="52.7109375" style="431" customWidth="1"/>
    <col min="6146" max="6146" width="13.85546875" style="431" customWidth="1"/>
    <col min="6147" max="6147" width="12.42578125" style="431" customWidth="1"/>
    <col min="6148" max="6148" width="14.28515625" style="431" customWidth="1"/>
    <col min="6149" max="6400" width="9.140625" style="431"/>
    <col min="6401" max="6401" width="52.7109375" style="431" customWidth="1"/>
    <col min="6402" max="6402" width="13.85546875" style="431" customWidth="1"/>
    <col min="6403" max="6403" width="12.42578125" style="431" customWidth="1"/>
    <col min="6404" max="6404" width="14.28515625" style="431" customWidth="1"/>
    <col min="6405" max="6656" width="9.140625" style="431"/>
    <col min="6657" max="6657" width="52.7109375" style="431" customWidth="1"/>
    <col min="6658" max="6658" width="13.85546875" style="431" customWidth="1"/>
    <col min="6659" max="6659" width="12.42578125" style="431" customWidth="1"/>
    <col min="6660" max="6660" width="14.28515625" style="431" customWidth="1"/>
    <col min="6661" max="6912" width="9.140625" style="431"/>
    <col min="6913" max="6913" width="52.7109375" style="431" customWidth="1"/>
    <col min="6914" max="6914" width="13.85546875" style="431" customWidth="1"/>
    <col min="6915" max="6915" width="12.42578125" style="431" customWidth="1"/>
    <col min="6916" max="6916" width="14.28515625" style="431" customWidth="1"/>
    <col min="6917" max="7168" width="9.140625" style="431"/>
    <col min="7169" max="7169" width="52.7109375" style="431" customWidth="1"/>
    <col min="7170" max="7170" width="13.85546875" style="431" customWidth="1"/>
    <col min="7171" max="7171" width="12.42578125" style="431" customWidth="1"/>
    <col min="7172" max="7172" width="14.28515625" style="431" customWidth="1"/>
    <col min="7173" max="7424" width="9.140625" style="431"/>
    <col min="7425" max="7425" width="52.7109375" style="431" customWidth="1"/>
    <col min="7426" max="7426" width="13.85546875" style="431" customWidth="1"/>
    <col min="7427" max="7427" width="12.42578125" style="431" customWidth="1"/>
    <col min="7428" max="7428" width="14.28515625" style="431" customWidth="1"/>
    <col min="7429" max="7680" width="9.140625" style="431"/>
    <col min="7681" max="7681" width="52.7109375" style="431" customWidth="1"/>
    <col min="7682" max="7682" width="13.85546875" style="431" customWidth="1"/>
    <col min="7683" max="7683" width="12.42578125" style="431" customWidth="1"/>
    <col min="7684" max="7684" width="14.28515625" style="431" customWidth="1"/>
    <col min="7685" max="7936" width="9.140625" style="431"/>
    <col min="7937" max="7937" width="52.7109375" style="431" customWidth="1"/>
    <col min="7938" max="7938" width="13.85546875" style="431" customWidth="1"/>
    <col min="7939" max="7939" width="12.42578125" style="431" customWidth="1"/>
    <col min="7940" max="7940" width="14.28515625" style="431" customWidth="1"/>
    <col min="7941" max="8192" width="9.140625" style="431"/>
    <col min="8193" max="8193" width="52.7109375" style="431" customWidth="1"/>
    <col min="8194" max="8194" width="13.85546875" style="431" customWidth="1"/>
    <col min="8195" max="8195" width="12.42578125" style="431" customWidth="1"/>
    <col min="8196" max="8196" width="14.28515625" style="431" customWidth="1"/>
    <col min="8197" max="8448" width="9.140625" style="431"/>
    <col min="8449" max="8449" width="52.7109375" style="431" customWidth="1"/>
    <col min="8450" max="8450" width="13.85546875" style="431" customWidth="1"/>
    <col min="8451" max="8451" width="12.42578125" style="431" customWidth="1"/>
    <col min="8452" max="8452" width="14.28515625" style="431" customWidth="1"/>
    <col min="8453" max="8704" width="9.140625" style="431"/>
    <col min="8705" max="8705" width="52.7109375" style="431" customWidth="1"/>
    <col min="8706" max="8706" width="13.85546875" style="431" customWidth="1"/>
    <col min="8707" max="8707" width="12.42578125" style="431" customWidth="1"/>
    <col min="8708" max="8708" width="14.28515625" style="431" customWidth="1"/>
    <col min="8709" max="8960" width="9.140625" style="431"/>
    <col min="8961" max="8961" width="52.7109375" style="431" customWidth="1"/>
    <col min="8962" max="8962" width="13.85546875" style="431" customWidth="1"/>
    <col min="8963" max="8963" width="12.42578125" style="431" customWidth="1"/>
    <col min="8964" max="8964" width="14.28515625" style="431" customWidth="1"/>
    <col min="8965" max="9216" width="9.140625" style="431"/>
    <col min="9217" max="9217" width="52.7109375" style="431" customWidth="1"/>
    <col min="9218" max="9218" width="13.85546875" style="431" customWidth="1"/>
    <col min="9219" max="9219" width="12.42578125" style="431" customWidth="1"/>
    <col min="9220" max="9220" width="14.28515625" style="431" customWidth="1"/>
    <col min="9221" max="9472" width="9.140625" style="431"/>
    <col min="9473" max="9473" width="52.7109375" style="431" customWidth="1"/>
    <col min="9474" max="9474" width="13.85546875" style="431" customWidth="1"/>
    <col min="9475" max="9475" width="12.42578125" style="431" customWidth="1"/>
    <col min="9476" max="9476" width="14.28515625" style="431" customWidth="1"/>
    <col min="9477" max="9728" width="9.140625" style="431"/>
    <col min="9729" max="9729" width="52.7109375" style="431" customWidth="1"/>
    <col min="9730" max="9730" width="13.85546875" style="431" customWidth="1"/>
    <col min="9731" max="9731" width="12.42578125" style="431" customWidth="1"/>
    <col min="9732" max="9732" width="14.28515625" style="431" customWidth="1"/>
    <col min="9733" max="9984" width="9.140625" style="431"/>
    <col min="9985" max="9985" width="52.7109375" style="431" customWidth="1"/>
    <col min="9986" max="9986" width="13.85546875" style="431" customWidth="1"/>
    <col min="9987" max="9987" width="12.42578125" style="431" customWidth="1"/>
    <col min="9988" max="9988" width="14.28515625" style="431" customWidth="1"/>
    <col min="9989" max="10240" width="9.140625" style="431"/>
    <col min="10241" max="10241" width="52.7109375" style="431" customWidth="1"/>
    <col min="10242" max="10242" width="13.85546875" style="431" customWidth="1"/>
    <col min="10243" max="10243" width="12.42578125" style="431" customWidth="1"/>
    <col min="10244" max="10244" width="14.28515625" style="431" customWidth="1"/>
    <col min="10245" max="10496" width="9.140625" style="431"/>
    <col min="10497" max="10497" width="52.7109375" style="431" customWidth="1"/>
    <col min="10498" max="10498" width="13.85546875" style="431" customWidth="1"/>
    <col min="10499" max="10499" width="12.42578125" style="431" customWidth="1"/>
    <col min="10500" max="10500" width="14.28515625" style="431" customWidth="1"/>
    <col min="10501" max="10752" width="9.140625" style="431"/>
    <col min="10753" max="10753" width="52.7109375" style="431" customWidth="1"/>
    <col min="10754" max="10754" width="13.85546875" style="431" customWidth="1"/>
    <col min="10755" max="10755" width="12.42578125" style="431" customWidth="1"/>
    <col min="10756" max="10756" width="14.28515625" style="431" customWidth="1"/>
    <col min="10757" max="11008" width="9.140625" style="431"/>
    <col min="11009" max="11009" width="52.7109375" style="431" customWidth="1"/>
    <col min="11010" max="11010" width="13.85546875" style="431" customWidth="1"/>
    <col min="11011" max="11011" width="12.42578125" style="431" customWidth="1"/>
    <col min="11012" max="11012" width="14.28515625" style="431" customWidth="1"/>
    <col min="11013" max="11264" width="9.140625" style="431"/>
    <col min="11265" max="11265" width="52.7109375" style="431" customWidth="1"/>
    <col min="11266" max="11266" width="13.85546875" style="431" customWidth="1"/>
    <col min="11267" max="11267" width="12.42578125" style="431" customWidth="1"/>
    <col min="11268" max="11268" width="14.28515625" style="431" customWidth="1"/>
    <col min="11269" max="11520" width="9.140625" style="431"/>
    <col min="11521" max="11521" width="52.7109375" style="431" customWidth="1"/>
    <col min="11522" max="11522" width="13.85546875" style="431" customWidth="1"/>
    <col min="11523" max="11523" width="12.42578125" style="431" customWidth="1"/>
    <col min="11524" max="11524" width="14.28515625" style="431" customWidth="1"/>
    <col min="11525" max="11776" width="9.140625" style="431"/>
    <col min="11777" max="11777" width="52.7109375" style="431" customWidth="1"/>
    <col min="11778" max="11778" width="13.85546875" style="431" customWidth="1"/>
    <col min="11779" max="11779" width="12.42578125" style="431" customWidth="1"/>
    <col min="11780" max="11780" width="14.28515625" style="431" customWidth="1"/>
    <col min="11781" max="12032" width="9.140625" style="431"/>
    <col min="12033" max="12033" width="52.7109375" style="431" customWidth="1"/>
    <col min="12034" max="12034" width="13.85546875" style="431" customWidth="1"/>
    <col min="12035" max="12035" width="12.42578125" style="431" customWidth="1"/>
    <col min="12036" max="12036" width="14.28515625" style="431" customWidth="1"/>
    <col min="12037" max="12288" width="9.140625" style="431"/>
    <col min="12289" max="12289" width="52.7109375" style="431" customWidth="1"/>
    <col min="12290" max="12290" width="13.85546875" style="431" customWidth="1"/>
    <col min="12291" max="12291" width="12.42578125" style="431" customWidth="1"/>
    <col min="12292" max="12292" width="14.28515625" style="431" customWidth="1"/>
    <col min="12293" max="12544" width="9.140625" style="431"/>
    <col min="12545" max="12545" width="52.7109375" style="431" customWidth="1"/>
    <col min="12546" max="12546" width="13.85546875" style="431" customWidth="1"/>
    <col min="12547" max="12547" width="12.42578125" style="431" customWidth="1"/>
    <col min="12548" max="12548" width="14.28515625" style="431" customWidth="1"/>
    <col min="12549" max="12800" width="9.140625" style="431"/>
    <col min="12801" max="12801" width="52.7109375" style="431" customWidth="1"/>
    <col min="12802" max="12802" width="13.85546875" style="431" customWidth="1"/>
    <col min="12803" max="12803" width="12.42578125" style="431" customWidth="1"/>
    <col min="12804" max="12804" width="14.28515625" style="431" customWidth="1"/>
    <col min="12805" max="13056" width="9.140625" style="431"/>
    <col min="13057" max="13057" width="52.7109375" style="431" customWidth="1"/>
    <col min="13058" max="13058" width="13.85546875" style="431" customWidth="1"/>
    <col min="13059" max="13059" width="12.42578125" style="431" customWidth="1"/>
    <col min="13060" max="13060" width="14.28515625" style="431" customWidth="1"/>
    <col min="13061" max="13312" width="9.140625" style="431"/>
    <col min="13313" max="13313" width="52.7109375" style="431" customWidth="1"/>
    <col min="13314" max="13314" width="13.85546875" style="431" customWidth="1"/>
    <col min="13315" max="13315" width="12.42578125" style="431" customWidth="1"/>
    <col min="13316" max="13316" width="14.28515625" style="431" customWidth="1"/>
    <col min="13317" max="13568" width="9.140625" style="431"/>
    <col min="13569" max="13569" width="52.7109375" style="431" customWidth="1"/>
    <col min="13570" max="13570" width="13.85546875" style="431" customWidth="1"/>
    <col min="13571" max="13571" width="12.42578125" style="431" customWidth="1"/>
    <col min="13572" max="13572" width="14.28515625" style="431" customWidth="1"/>
    <col min="13573" max="13824" width="9.140625" style="431"/>
    <col min="13825" max="13825" width="52.7109375" style="431" customWidth="1"/>
    <col min="13826" max="13826" width="13.85546875" style="431" customWidth="1"/>
    <col min="13827" max="13827" width="12.42578125" style="431" customWidth="1"/>
    <col min="13828" max="13828" width="14.28515625" style="431" customWidth="1"/>
    <col min="13829" max="14080" width="9.140625" style="431"/>
    <col min="14081" max="14081" width="52.7109375" style="431" customWidth="1"/>
    <col min="14082" max="14082" width="13.85546875" style="431" customWidth="1"/>
    <col min="14083" max="14083" width="12.42578125" style="431" customWidth="1"/>
    <col min="14084" max="14084" width="14.28515625" style="431" customWidth="1"/>
    <col min="14085" max="14336" width="9.140625" style="431"/>
    <col min="14337" max="14337" width="52.7109375" style="431" customWidth="1"/>
    <col min="14338" max="14338" width="13.85546875" style="431" customWidth="1"/>
    <col min="14339" max="14339" width="12.42578125" style="431" customWidth="1"/>
    <col min="14340" max="14340" width="14.28515625" style="431" customWidth="1"/>
    <col min="14341" max="14592" width="9.140625" style="431"/>
    <col min="14593" max="14593" width="52.7109375" style="431" customWidth="1"/>
    <col min="14594" max="14594" width="13.85546875" style="431" customWidth="1"/>
    <col min="14595" max="14595" width="12.42578125" style="431" customWidth="1"/>
    <col min="14596" max="14596" width="14.28515625" style="431" customWidth="1"/>
    <col min="14597" max="14848" width="9.140625" style="431"/>
    <col min="14849" max="14849" width="52.7109375" style="431" customWidth="1"/>
    <col min="14850" max="14850" width="13.85546875" style="431" customWidth="1"/>
    <col min="14851" max="14851" width="12.42578125" style="431" customWidth="1"/>
    <col min="14852" max="14852" width="14.28515625" style="431" customWidth="1"/>
    <col min="14853" max="15104" width="9.140625" style="431"/>
    <col min="15105" max="15105" width="52.7109375" style="431" customWidth="1"/>
    <col min="15106" max="15106" width="13.85546875" style="431" customWidth="1"/>
    <col min="15107" max="15107" width="12.42578125" style="431" customWidth="1"/>
    <col min="15108" max="15108" width="14.28515625" style="431" customWidth="1"/>
    <col min="15109" max="15360" width="9.140625" style="431"/>
    <col min="15361" max="15361" width="52.7109375" style="431" customWidth="1"/>
    <col min="15362" max="15362" width="13.85546875" style="431" customWidth="1"/>
    <col min="15363" max="15363" width="12.42578125" style="431" customWidth="1"/>
    <col min="15364" max="15364" width="14.28515625" style="431" customWidth="1"/>
    <col min="15365" max="15616" width="9.140625" style="431"/>
    <col min="15617" max="15617" width="52.7109375" style="431" customWidth="1"/>
    <col min="15618" max="15618" width="13.85546875" style="431" customWidth="1"/>
    <col min="15619" max="15619" width="12.42578125" style="431" customWidth="1"/>
    <col min="15620" max="15620" width="14.28515625" style="431" customWidth="1"/>
    <col min="15621" max="15872" width="9.140625" style="431"/>
    <col min="15873" max="15873" width="52.7109375" style="431" customWidth="1"/>
    <col min="15874" max="15874" width="13.85546875" style="431" customWidth="1"/>
    <col min="15875" max="15875" width="12.42578125" style="431" customWidth="1"/>
    <col min="15876" max="15876" width="14.28515625" style="431" customWidth="1"/>
    <col min="15877" max="16128" width="9.140625" style="431"/>
    <col min="16129" max="16129" width="52.7109375" style="431" customWidth="1"/>
    <col min="16130" max="16130" width="13.85546875" style="431" customWidth="1"/>
    <col min="16131" max="16131" width="12.42578125" style="431" customWidth="1"/>
    <col min="16132" max="16132" width="14.28515625" style="431" customWidth="1"/>
    <col min="16133" max="16384" width="9.140625" style="431"/>
  </cols>
  <sheetData>
    <row r="1" spans="1:4" ht="15.75" customHeight="1">
      <c r="A1" s="430"/>
      <c r="B1" s="504"/>
      <c r="C1" s="504"/>
      <c r="D1" s="20" t="s">
        <v>294</v>
      </c>
    </row>
    <row r="2" spans="1:4" ht="18" customHeight="1">
      <c r="A2" s="430"/>
      <c r="B2" s="504"/>
      <c r="C2" s="504"/>
      <c r="D2" s="20" t="s">
        <v>18</v>
      </c>
    </row>
    <row r="3" spans="1:4" ht="13.5" customHeight="1">
      <c r="A3" s="430"/>
      <c r="B3" s="504"/>
      <c r="C3" s="504"/>
      <c r="D3" s="20" t="s">
        <v>283</v>
      </c>
    </row>
    <row r="4" spans="1:4" ht="11.25" customHeight="1">
      <c r="A4" s="430"/>
      <c r="B4" s="504"/>
      <c r="C4" s="504"/>
      <c r="D4" s="20" t="s">
        <v>284</v>
      </c>
    </row>
    <row r="5" spans="1:4" ht="16.5" customHeight="1">
      <c r="A5" s="430"/>
      <c r="B5" s="505"/>
      <c r="C5" s="505"/>
      <c r="D5" s="499" t="s">
        <v>285</v>
      </c>
    </row>
    <row r="6" spans="1:4" ht="24" customHeight="1">
      <c r="A6" s="430"/>
      <c r="B6" s="432"/>
      <c r="C6" s="432"/>
      <c r="D6" s="432"/>
    </row>
    <row r="7" spans="1:4" ht="78.95" customHeight="1">
      <c r="A7" s="497" t="s">
        <v>268</v>
      </c>
      <c r="B7" s="497"/>
      <c r="C7" s="497"/>
      <c r="D7" s="497"/>
    </row>
    <row r="8" spans="1:4" ht="15.75">
      <c r="A8" s="430"/>
      <c r="B8" s="430"/>
      <c r="C8" s="430"/>
      <c r="D8" s="430"/>
    </row>
    <row r="9" spans="1:4" ht="12.95" customHeight="1">
      <c r="A9" s="495" t="s">
        <v>263</v>
      </c>
      <c r="B9" s="496" t="s">
        <v>85</v>
      </c>
      <c r="C9" s="496"/>
      <c r="D9" s="496"/>
    </row>
    <row r="10" spans="1:4" ht="24" customHeight="1">
      <c r="A10" s="496"/>
      <c r="B10" s="433" t="s">
        <v>264</v>
      </c>
      <c r="C10" s="433" t="s">
        <v>265</v>
      </c>
      <c r="D10" s="433" t="s">
        <v>266</v>
      </c>
    </row>
    <row r="11" spans="1:4" ht="63">
      <c r="A11" s="434" t="s">
        <v>295</v>
      </c>
      <c r="B11" s="435">
        <v>8.1999999999999993</v>
      </c>
      <c r="C11" s="435">
        <v>8.1999999999999993</v>
      </c>
      <c r="D11" s="435"/>
    </row>
    <row r="12" spans="1:4" ht="15.75">
      <c r="A12" s="436"/>
      <c r="B12" s="435"/>
      <c r="C12" s="435"/>
      <c r="D12" s="435"/>
    </row>
    <row r="13" spans="1:4" ht="15.75">
      <c r="A13" s="437"/>
      <c r="B13" s="435"/>
      <c r="C13" s="435"/>
      <c r="D13" s="435"/>
    </row>
    <row r="14" spans="1:4" ht="15.75">
      <c r="A14" s="438"/>
      <c r="B14" s="439"/>
      <c r="C14" s="439"/>
      <c r="D14" s="439"/>
    </row>
    <row r="15" spans="1:4" ht="20.100000000000001" customHeight="1">
      <c r="A15" s="440" t="s">
        <v>267</v>
      </c>
      <c r="B15" s="441">
        <v>8.1999999999999993</v>
      </c>
      <c r="C15" s="441">
        <v>8.1999999999999993</v>
      </c>
      <c r="D15" s="441">
        <v>0</v>
      </c>
    </row>
    <row r="16" spans="1:4">
      <c r="B16" s="443"/>
      <c r="C16" s="443"/>
      <c r="D16" s="443"/>
    </row>
  </sheetData>
  <mergeCells count="3">
    <mergeCell ref="A9:A10"/>
    <mergeCell ref="B9:D9"/>
    <mergeCell ref="A7:D7"/>
  </mergeCells>
  <pageMargins left="0.98425196850393704" right="0.39370078740157483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Адм. доходов</vt:lpstr>
      <vt:lpstr>Админ.дефицита</vt:lpstr>
      <vt:lpstr>Объем доходов</vt:lpstr>
      <vt:lpstr>Ист.фин.</vt:lpstr>
      <vt:lpstr>прил.№ 5</vt:lpstr>
      <vt:lpstr>прил.№ 6</vt:lpstr>
      <vt:lpstr>прил №7</vt:lpstr>
      <vt:lpstr>прил 8</vt:lpstr>
      <vt:lpstr>прил 9</vt:lpstr>
      <vt:lpstr>Ист.фин.!Заголовки_для_печати</vt:lpstr>
      <vt:lpstr>'Объем доходов'!Заголовки_для_печати</vt:lpstr>
      <vt:lpstr>Админ.дефицита!Область_печати</vt:lpstr>
      <vt:lpstr>Ист.фин.!Область_печати</vt:lpstr>
      <vt:lpstr>'прил №7'!Область_печати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2020-12-25T08:43:51Z</cp:lastPrinted>
  <dcterms:created xsi:type="dcterms:W3CDTF">2003-01-29T09:49:37Z</dcterms:created>
  <dcterms:modified xsi:type="dcterms:W3CDTF">2020-12-25T08:44:27Z</dcterms:modified>
</cp:coreProperties>
</file>